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FT\Souteze\MP2019\"/>
    </mc:Choice>
  </mc:AlternateContent>
  <xr:revisionPtr revIDLastSave="0" documentId="13_ncr:1_{41EC8959-0985-479A-9A88-133768C1ABA4}" xr6:coauthVersionLast="43" xr6:coauthVersionMax="43" xr10:uidLastSave="{00000000-0000-0000-0000-000000000000}"/>
  <bookViews>
    <workbookView xWindow="-108" yWindow="-108" windowWidth="23256" windowHeight="12576" activeTab="1" xr2:uid="{00000000-000D-0000-FFFF-FFFF00000000}"/>
  </bookViews>
  <sheets>
    <sheet name="Celkem" sheetId="8" r:id="rId1"/>
    <sheet name="Družstva" sheetId="10" r:id="rId2"/>
    <sheet name="Skalice 13.-14.4.2019" sheetId="3" r:id="rId3"/>
    <sheet name="Vojtěchov" sheetId="1" r:id="rId4"/>
    <sheet name="Lipová" sheetId="2" r:id="rId5"/>
    <sheet name="Petrušov" sheetId="4" r:id="rId6"/>
    <sheet name="Bohumín" sheetId="9" r:id="rId7"/>
  </sheets>
  <calcPr calcId="191029"/>
</workbook>
</file>

<file path=xl/calcChain.xml><?xml version="1.0" encoding="utf-8"?>
<calcChain xmlns="http://schemas.openxmlformats.org/spreadsheetml/2006/main">
  <c r="N30" i="10" l="1"/>
  <c r="N29" i="10"/>
  <c r="N28" i="10"/>
  <c r="N27" i="10"/>
  <c r="N26" i="10"/>
  <c r="N31" i="10" s="1"/>
  <c r="N50" i="10" l="1"/>
  <c r="N49" i="10"/>
  <c r="N48" i="10"/>
  <c r="N47" i="10"/>
  <c r="N46" i="10"/>
  <c r="N43" i="10"/>
  <c r="N42" i="10"/>
  <c r="N41" i="10"/>
  <c r="N40" i="10"/>
  <c r="N39" i="10"/>
  <c r="N44" i="10" l="1"/>
  <c r="N51" i="10"/>
  <c r="N23" i="10"/>
  <c r="N22" i="10"/>
  <c r="N21" i="10"/>
  <c r="N20" i="10"/>
  <c r="N19" i="10"/>
  <c r="N18" i="10"/>
  <c r="N17" i="10"/>
  <c r="N7" i="10"/>
  <c r="N6" i="10"/>
  <c r="N55" i="10"/>
  <c r="N54" i="10"/>
  <c r="N53" i="10"/>
  <c r="N36" i="10"/>
  <c r="N35" i="10"/>
  <c r="N34" i="10"/>
  <c r="N33" i="10"/>
  <c r="N16" i="10"/>
  <c r="N15" i="10"/>
  <c r="N12" i="10"/>
  <c r="N11" i="10"/>
  <c r="N10" i="10"/>
  <c r="N9" i="10"/>
  <c r="N8" i="10"/>
  <c r="N5" i="10"/>
  <c r="W118" i="8"/>
  <c r="V118" i="8"/>
  <c r="U118" i="8"/>
  <c r="T118" i="8"/>
  <c r="S118" i="8"/>
  <c r="R118" i="8"/>
  <c r="E118" i="8"/>
  <c r="W117" i="8"/>
  <c r="V117" i="8"/>
  <c r="U117" i="8"/>
  <c r="T117" i="8"/>
  <c r="S117" i="8"/>
  <c r="R117" i="8"/>
  <c r="E117" i="8"/>
  <c r="W116" i="8"/>
  <c r="V116" i="8"/>
  <c r="U116" i="8"/>
  <c r="T116" i="8"/>
  <c r="S116" i="8"/>
  <c r="R116" i="8"/>
  <c r="E116" i="8"/>
  <c r="W115" i="8"/>
  <c r="V115" i="8"/>
  <c r="U115" i="8"/>
  <c r="T115" i="8"/>
  <c r="S115" i="8"/>
  <c r="R115" i="8"/>
  <c r="E115" i="8"/>
  <c r="J75" i="3"/>
  <c r="J74" i="3"/>
  <c r="H74" i="3"/>
  <c r="J73" i="3"/>
  <c r="E73" i="3"/>
  <c r="J72" i="3"/>
  <c r="H72" i="3"/>
  <c r="E72" i="3"/>
  <c r="J67" i="3"/>
  <c r="H67" i="3"/>
  <c r="E67" i="3"/>
  <c r="J66" i="3"/>
  <c r="H66" i="3"/>
  <c r="E66" i="3"/>
  <c r="J65" i="3"/>
  <c r="H65" i="3"/>
  <c r="E65" i="3"/>
  <c r="J64" i="3"/>
  <c r="H64" i="3"/>
  <c r="E64" i="3"/>
  <c r="J63" i="3"/>
  <c r="H63" i="3"/>
  <c r="E63" i="3"/>
  <c r="J58" i="3"/>
  <c r="H58" i="3"/>
  <c r="E58" i="3"/>
  <c r="J57" i="3"/>
  <c r="E57" i="3"/>
  <c r="J56" i="3"/>
  <c r="H56" i="3"/>
  <c r="E56" i="3"/>
  <c r="J55" i="3"/>
  <c r="H55" i="3"/>
  <c r="E55" i="3"/>
  <c r="J54" i="3"/>
  <c r="H54" i="3"/>
  <c r="E54" i="3"/>
  <c r="J53" i="3"/>
  <c r="H53" i="3"/>
  <c r="E53" i="3"/>
  <c r="J48" i="3"/>
  <c r="H48" i="3"/>
  <c r="E48" i="3"/>
  <c r="J47" i="3"/>
  <c r="H47" i="3"/>
  <c r="E47" i="3"/>
  <c r="J42" i="3"/>
  <c r="H42" i="3"/>
  <c r="E42" i="3"/>
  <c r="J41" i="3"/>
  <c r="H41" i="3"/>
  <c r="E41" i="3"/>
  <c r="J40" i="3"/>
  <c r="H40" i="3"/>
  <c r="E40" i="3"/>
  <c r="J35" i="3"/>
  <c r="H35" i="3"/>
  <c r="E35" i="3"/>
  <c r="J34" i="3"/>
  <c r="H34" i="3"/>
  <c r="E34" i="3"/>
  <c r="J33" i="3"/>
  <c r="H33" i="3"/>
  <c r="E33" i="3"/>
  <c r="J32" i="3"/>
  <c r="H32" i="3"/>
  <c r="E32" i="3"/>
  <c r="J31" i="3"/>
  <c r="H31" i="3"/>
  <c r="E31" i="3"/>
  <c r="J30" i="3"/>
  <c r="H30" i="3"/>
  <c r="E30" i="3"/>
  <c r="J29" i="3"/>
  <c r="H29" i="3"/>
  <c r="E29" i="3"/>
  <c r="J28" i="3"/>
  <c r="H28" i="3"/>
  <c r="E28" i="3"/>
  <c r="J27" i="3"/>
  <c r="H27" i="3"/>
  <c r="E27" i="3"/>
  <c r="J26" i="3"/>
  <c r="H26" i="3"/>
  <c r="E26" i="3"/>
  <c r="J25" i="3"/>
  <c r="H25" i="3"/>
  <c r="E25" i="3"/>
  <c r="J24" i="3"/>
  <c r="H24" i="3"/>
  <c r="E24" i="3"/>
  <c r="J23" i="3"/>
  <c r="H23" i="3"/>
  <c r="E23" i="3"/>
  <c r="J22" i="3"/>
  <c r="H22" i="3"/>
  <c r="E22" i="3"/>
  <c r="J21" i="3"/>
  <c r="H21" i="3"/>
  <c r="E21" i="3"/>
  <c r="J20" i="3"/>
  <c r="H20" i="3"/>
  <c r="E20" i="3"/>
  <c r="J19" i="3"/>
  <c r="H19" i="3"/>
  <c r="E19" i="3"/>
  <c r="J18" i="3"/>
  <c r="H18" i="3"/>
  <c r="E18" i="3"/>
  <c r="J17" i="3"/>
  <c r="H17" i="3"/>
  <c r="E17" i="3"/>
  <c r="J16" i="3"/>
  <c r="H16" i="3"/>
  <c r="E16" i="3"/>
  <c r="J15" i="3"/>
  <c r="H15" i="3"/>
  <c r="E15" i="3"/>
  <c r="J14" i="3"/>
  <c r="H14" i="3"/>
  <c r="E14" i="3"/>
  <c r="J13" i="3"/>
  <c r="H13" i="3"/>
  <c r="E13" i="3"/>
  <c r="J12" i="3"/>
  <c r="H12" i="3"/>
  <c r="E12" i="3"/>
  <c r="J11" i="3"/>
  <c r="H11" i="3"/>
  <c r="E11" i="3"/>
  <c r="J10" i="3"/>
  <c r="H10" i="3"/>
  <c r="E10" i="3"/>
  <c r="J9" i="3"/>
  <c r="H9" i="3"/>
  <c r="E9" i="3"/>
  <c r="J8" i="3"/>
  <c r="H8" i="3"/>
  <c r="E8" i="3"/>
  <c r="J7" i="3"/>
  <c r="H7" i="3"/>
  <c r="E7" i="3"/>
  <c r="J6" i="3"/>
  <c r="H6" i="3"/>
  <c r="E6" i="3"/>
  <c r="J5" i="3"/>
  <c r="H5" i="3"/>
  <c r="E5" i="3"/>
  <c r="P118" i="8" l="1"/>
  <c r="N37" i="10"/>
  <c r="N56" i="10"/>
  <c r="N57" i="10" s="1"/>
  <c r="N24" i="10"/>
  <c r="N13" i="10"/>
  <c r="P117" i="8"/>
  <c r="P115" i="8"/>
  <c r="P116" i="8"/>
  <c r="W107" i="8" l="1"/>
  <c r="V107" i="8"/>
  <c r="U107" i="8"/>
  <c r="T107" i="8"/>
  <c r="S107" i="8"/>
  <c r="R107" i="8"/>
  <c r="W96" i="8"/>
  <c r="V96" i="8"/>
  <c r="U96" i="8"/>
  <c r="T96" i="8"/>
  <c r="S96" i="8"/>
  <c r="R96" i="8"/>
  <c r="W95" i="8"/>
  <c r="V95" i="8"/>
  <c r="U95" i="8"/>
  <c r="T95" i="8"/>
  <c r="S95" i="8"/>
  <c r="R95" i="8"/>
  <c r="W94" i="8"/>
  <c r="V94" i="8"/>
  <c r="U94" i="8"/>
  <c r="T94" i="8"/>
  <c r="S94" i="8"/>
  <c r="R94" i="8"/>
  <c r="W93" i="8"/>
  <c r="V93" i="8"/>
  <c r="U93" i="8"/>
  <c r="T93" i="8"/>
  <c r="S93" i="8"/>
  <c r="R93" i="8"/>
  <c r="W92" i="8"/>
  <c r="V92" i="8"/>
  <c r="U92" i="8"/>
  <c r="T92" i="8"/>
  <c r="S92" i="8"/>
  <c r="R92" i="8"/>
  <c r="W91" i="8"/>
  <c r="V91" i="8"/>
  <c r="U91" i="8"/>
  <c r="T91" i="8"/>
  <c r="S91" i="8"/>
  <c r="R91" i="8"/>
  <c r="W90" i="8"/>
  <c r="V90" i="8"/>
  <c r="U90" i="8"/>
  <c r="T90" i="8"/>
  <c r="S90" i="8"/>
  <c r="R90" i="8"/>
  <c r="W89" i="8"/>
  <c r="V89" i="8"/>
  <c r="U89" i="8"/>
  <c r="T89" i="8"/>
  <c r="S89" i="8"/>
  <c r="R89" i="8"/>
  <c r="W88" i="8"/>
  <c r="V88" i="8"/>
  <c r="U88" i="8"/>
  <c r="T88" i="8"/>
  <c r="S88" i="8"/>
  <c r="R88" i="8"/>
  <c r="W87" i="8"/>
  <c r="V87" i="8"/>
  <c r="U87" i="8"/>
  <c r="T87" i="8"/>
  <c r="S87" i="8"/>
  <c r="R87" i="8"/>
  <c r="W86" i="8"/>
  <c r="V86" i="8"/>
  <c r="U86" i="8"/>
  <c r="T86" i="8"/>
  <c r="S86" i="8"/>
  <c r="R86" i="8"/>
  <c r="W79" i="8"/>
  <c r="V79" i="8"/>
  <c r="U79" i="8"/>
  <c r="T79" i="8"/>
  <c r="S79" i="8"/>
  <c r="R79" i="8"/>
  <c r="W78" i="8"/>
  <c r="V78" i="8"/>
  <c r="U78" i="8"/>
  <c r="T78" i="8"/>
  <c r="S78" i="8"/>
  <c r="R78" i="8"/>
  <c r="W77" i="8"/>
  <c r="V77" i="8"/>
  <c r="U77" i="8"/>
  <c r="T77" i="8"/>
  <c r="S77" i="8"/>
  <c r="R77" i="8"/>
  <c r="W76" i="8"/>
  <c r="V76" i="8"/>
  <c r="U76" i="8"/>
  <c r="T76" i="8"/>
  <c r="S76" i="8"/>
  <c r="R76" i="8"/>
  <c r="W75" i="8"/>
  <c r="V75" i="8"/>
  <c r="U75" i="8"/>
  <c r="T75" i="8"/>
  <c r="S75" i="8"/>
  <c r="R75" i="8"/>
  <c r="W74" i="8"/>
  <c r="V74" i="8"/>
  <c r="U74" i="8"/>
  <c r="T74" i="8"/>
  <c r="S74" i="8"/>
  <c r="R74" i="8"/>
  <c r="W73" i="8"/>
  <c r="V73" i="8"/>
  <c r="U73" i="8"/>
  <c r="T73" i="8"/>
  <c r="S73" i="8"/>
  <c r="R73" i="8"/>
  <c r="W72" i="8"/>
  <c r="V72" i="8"/>
  <c r="U72" i="8"/>
  <c r="T72" i="8"/>
  <c r="S72" i="8"/>
  <c r="R72" i="8"/>
  <c r="W71" i="8"/>
  <c r="V71" i="8"/>
  <c r="U71" i="8"/>
  <c r="T71" i="8"/>
  <c r="S71" i="8"/>
  <c r="R71" i="8"/>
  <c r="W70" i="8"/>
  <c r="V70" i="8"/>
  <c r="U70" i="8"/>
  <c r="T70" i="8"/>
  <c r="S70" i="8"/>
  <c r="R70" i="8"/>
  <c r="W69" i="8"/>
  <c r="V69" i="8"/>
  <c r="U69" i="8"/>
  <c r="T69" i="8"/>
  <c r="S69" i="8"/>
  <c r="R69" i="8"/>
  <c r="W68" i="8"/>
  <c r="V68" i="8"/>
  <c r="U68" i="8"/>
  <c r="T68" i="8"/>
  <c r="S68" i="8"/>
  <c r="R68" i="8"/>
  <c r="W67" i="8"/>
  <c r="V67" i="8"/>
  <c r="U67" i="8"/>
  <c r="T67" i="8"/>
  <c r="S67" i="8"/>
  <c r="R67" i="8"/>
  <c r="W66" i="8"/>
  <c r="V66" i="8"/>
  <c r="U66" i="8"/>
  <c r="T66" i="8"/>
  <c r="S66" i="8"/>
  <c r="R66" i="8"/>
  <c r="W65" i="8"/>
  <c r="V65" i="8"/>
  <c r="U65" i="8"/>
  <c r="T65" i="8"/>
  <c r="S65" i="8"/>
  <c r="R65" i="8"/>
  <c r="W29" i="8"/>
  <c r="V29" i="8"/>
  <c r="U29" i="8"/>
  <c r="T29" i="8"/>
  <c r="S29" i="8"/>
  <c r="R29" i="8"/>
  <c r="W28" i="8"/>
  <c r="V28" i="8"/>
  <c r="U28" i="8"/>
  <c r="T28" i="8"/>
  <c r="S28" i="8"/>
  <c r="R28" i="8"/>
  <c r="W27" i="8"/>
  <c r="V27" i="8"/>
  <c r="U27" i="8"/>
  <c r="T27" i="8"/>
  <c r="S27" i="8"/>
  <c r="R27" i="8"/>
  <c r="W26" i="8"/>
  <c r="V26" i="8"/>
  <c r="U26" i="8"/>
  <c r="T26" i="8"/>
  <c r="S26" i="8"/>
  <c r="R26" i="8"/>
  <c r="W16" i="8"/>
  <c r="V16" i="8"/>
  <c r="U16" i="8"/>
  <c r="T16" i="8"/>
  <c r="S16" i="8"/>
  <c r="R16" i="8"/>
  <c r="W15" i="8"/>
  <c r="V15" i="8"/>
  <c r="U15" i="8"/>
  <c r="T15" i="8"/>
  <c r="S15" i="8"/>
  <c r="R15" i="8"/>
  <c r="W14" i="8"/>
  <c r="V14" i="8"/>
  <c r="U14" i="8"/>
  <c r="T14" i="8"/>
  <c r="S14" i="8"/>
  <c r="R14" i="8"/>
  <c r="W13" i="8"/>
  <c r="V13" i="8"/>
  <c r="U13" i="8"/>
  <c r="T13" i="8"/>
  <c r="S13" i="8"/>
  <c r="R13" i="8"/>
  <c r="W12" i="8"/>
  <c r="V12" i="8"/>
  <c r="U12" i="8"/>
  <c r="T12" i="8"/>
  <c r="S12" i="8"/>
  <c r="R12" i="8"/>
  <c r="W11" i="8"/>
  <c r="V11" i="8"/>
  <c r="U11" i="8"/>
  <c r="T11" i="8"/>
  <c r="S11" i="8"/>
  <c r="R11" i="8"/>
  <c r="W10" i="8"/>
  <c r="V10" i="8"/>
  <c r="U10" i="8"/>
  <c r="T10" i="8"/>
  <c r="S10" i="8"/>
  <c r="R10" i="8"/>
  <c r="W9" i="8"/>
  <c r="V9" i="8"/>
  <c r="U9" i="8"/>
  <c r="T9" i="8"/>
  <c r="S9" i="8"/>
  <c r="R9" i="8"/>
  <c r="W8" i="8"/>
  <c r="V8" i="8"/>
  <c r="U8" i="8"/>
  <c r="T8" i="8"/>
  <c r="S8" i="8"/>
  <c r="R8" i="8"/>
  <c r="W7" i="8"/>
  <c r="V7" i="8"/>
  <c r="U7" i="8"/>
  <c r="T7" i="8"/>
  <c r="S7" i="8"/>
  <c r="R7" i="8"/>
  <c r="P9" i="8" l="1"/>
  <c r="P11" i="8"/>
  <c r="P13" i="8"/>
  <c r="P15" i="8"/>
  <c r="P7" i="8"/>
  <c r="P10" i="8"/>
  <c r="P14" i="8"/>
  <c r="P16" i="8"/>
  <c r="P8" i="8"/>
  <c r="P12" i="8"/>
  <c r="E12" i="8" l="1"/>
  <c r="F29" i="2" l="1"/>
  <c r="E66" i="8" l="1"/>
  <c r="E71" i="8"/>
  <c r="E92" i="8"/>
  <c r="E26" i="8"/>
  <c r="E28" i="8"/>
  <c r="E15" i="8"/>
  <c r="E11" i="8"/>
  <c r="P71" i="8" l="1"/>
  <c r="P66" i="8"/>
  <c r="P28" i="8"/>
  <c r="P26" i="8"/>
  <c r="P92" i="8"/>
  <c r="E107" i="8" l="1"/>
  <c r="E94" i="8"/>
  <c r="E88" i="8"/>
  <c r="E96" i="8"/>
  <c r="E95" i="8"/>
  <c r="E93" i="8"/>
  <c r="E87" i="8"/>
  <c r="E89" i="8"/>
  <c r="E91" i="8"/>
  <c r="E90" i="8"/>
  <c r="E86" i="8"/>
  <c r="E79" i="8"/>
  <c r="E78" i="8"/>
  <c r="E77" i="8"/>
  <c r="E76" i="8"/>
  <c r="E75" i="8"/>
  <c r="E74" i="8"/>
  <c r="E73" i="8"/>
  <c r="E72" i="8"/>
  <c r="E70" i="8"/>
  <c r="E69" i="8"/>
  <c r="E68" i="8"/>
  <c r="E67" i="8"/>
  <c r="E65" i="8"/>
  <c r="E29" i="8"/>
  <c r="E27" i="8"/>
  <c r="E16" i="8"/>
  <c r="E14" i="8"/>
  <c r="E13" i="8"/>
  <c r="E10" i="8"/>
  <c r="E9" i="8"/>
  <c r="E8" i="8"/>
  <c r="E7" i="8"/>
  <c r="P93" i="8" l="1"/>
  <c r="P69" i="8"/>
  <c r="P68" i="8"/>
  <c r="P73" i="8"/>
  <c r="P70" i="8"/>
  <c r="P72" i="8"/>
  <c r="P75" i="8"/>
  <c r="P95" i="8"/>
  <c r="P94" i="8" l="1"/>
  <c r="P107" i="8"/>
  <c r="P78" i="8"/>
  <c r="P77" i="8"/>
  <c r="P67" i="8"/>
  <c r="P76" i="8"/>
  <c r="P29" i="8"/>
  <c r="P27" i="8"/>
  <c r="P65" i="8"/>
  <c r="P74" i="8"/>
  <c r="P79" i="8"/>
  <c r="P86" i="8"/>
  <c r="P96" i="8"/>
  <c r="P91" i="8"/>
  <c r="P90" i="8"/>
  <c r="P88" i="8"/>
  <c r="P87" i="8"/>
  <c r="P89" i="8"/>
  <c r="S34" i="8"/>
  <c r="T34" i="8"/>
  <c r="U34" i="8"/>
  <c r="T40" i="8"/>
  <c r="U40" i="8"/>
  <c r="V40" i="8"/>
  <c r="W40" i="8"/>
  <c r="V64" i="8"/>
  <c r="S64" i="8"/>
  <c r="U64" i="8"/>
  <c r="T64" i="8"/>
  <c r="T60" i="8"/>
  <c r="V60" i="8"/>
  <c r="U60" i="8"/>
  <c r="S60" i="8"/>
  <c r="S56" i="8"/>
  <c r="S52" i="8"/>
  <c r="W52" i="8"/>
  <c r="V48" i="8"/>
  <c r="S48" i="8"/>
  <c r="W48" i="8"/>
  <c r="U48" i="8"/>
  <c r="V44" i="8"/>
  <c r="S44" i="8"/>
  <c r="T44" i="8"/>
  <c r="U44" i="8"/>
  <c r="T36" i="8"/>
  <c r="U36" i="8"/>
  <c r="T63" i="8"/>
  <c r="V63" i="8"/>
  <c r="S63" i="8"/>
  <c r="U63" i="8"/>
  <c r="W63" i="8"/>
  <c r="S59" i="8"/>
  <c r="W59" i="8"/>
  <c r="T59" i="8"/>
  <c r="U59" i="8"/>
  <c r="V59" i="8"/>
  <c r="V55" i="8"/>
  <c r="T55" i="8"/>
  <c r="U55" i="8"/>
  <c r="W55" i="8"/>
  <c r="V51" i="8"/>
  <c r="W51" i="8"/>
  <c r="T51" i="8"/>
  <c r="T47" i="8"/>
  <c r="W47" i="8"/>
  <c r="V47" i="8"/>
  <c r="S47" i="8"/>
  <c r="U47" i="8"/>
  <c r="V43" i="8"/>
  <c r="S43" i="8"/>
  <c r="W43" i="8"/>
  <c r="U43" i="8"/>
  <c r="T43" i="8"/>
  <c r="U39" i="8"/>
  <c r="W39" i="8"/>
  <c r="T39" i="8"/>
  <c r="S39" i="8"/>
  <c r="T35" i="8"/>
  <c r="U35" i="8"/>
  <c r="V35" i="8"/>
  <c r="W62" i="8"/>
  <c r="U62" i="8"/>
  <c r="V62" i="8"/>
  <c r="S58" i="8"/>
  <c r="U58" i="8"/>
  <c r="V58" i="8"/>
  <c r="W58" i="8"/>
  <c r="T58" i="8"/>
  <c r="W54" i="8"/>
  <c r="U54" i="8"/>
  <c r="T54" i="8"/>
  <c r="V50" i="8"/>
  <c r="U50" i="8"/>
  <c r="S50" i="8"/>
  <c r="W50" i="8"/>
  <c r="T50" i="8"/>
  <c r="U46" i="8"/>
  <c r="S46" i="8"/>
  <c r="T46" i="8"/>
  <c r="W46" i="8"/>
  <c r="V46" i="8"/>
  <c r="W42" i="8"/>
  <c r="V42" i="8"/>
  <c r="U42" i="8"/>
  <c r="S42" i="8"/>
  <c r="T42" i="8"/>
  <c r="V38" i="8"/>
  <c r="W38" i="8"/>
  <c r="S38" i="8"/>
  <c r="U38" i="8"/>
  <c r="V61" i="8"/>
  <c r="W61" i="8"/>
  <c r="T61" i="8"/>
  <c r="S61" i="8"/>
  <c r="U61" i="8"/>
  <c r="U57" i="8"/>
  <c r="T57" i="8"/>
  <c r="V57" i="8"/>
  <c r="S53" i="8"/>
  <c r="W53" i="8"/>
  <c r="V53" i="8"/>
  <c r="V49" i="8"/>
  <c r="T49" i="8"/>
  <c r="V45" i="8"/>
  <c r="S45" i="8"/>
  <c r="U41" i="8"/>
  <c r="S37" i="8"/>
  <c r="W37" i="8"/>
  <c r="U37" i="8"/>
  <c r="R58" i="8"/>
  <c r="R44" i="8"/>
  <c r="R55" i="8"/>
  <c r="R64" i="8"/>
  <c r="R47" i="8"/>
  <c r="R49" i="8"/>
  <c r="R40" i="8"/>
  <c r="R63" i="8"/>
  <c r="R35" i="8"/>
  <c r="R38" i="8"/>
  <c r="R57" i="8"/>
  <c r="R61" i="8"/>
  <c r="R34" i="8"/>
  <c r="R43" i="8"/>
  <c r="R54" i="8"/>
  <c r="R52" i="8"/>
  <c r="R60" i="8"/>
  <c r="R59" i="8"/>
  <c r="R39" i="8"/>
  <c r="R42" i="8"/>
  <c r="R53" i="8"/>
  <c r="R46" i="8"/>
  <c r="R48" i="8"/>
  <c r="R50" i="8"/>
  <c r="R62" i="8"/>
  <c r="R51" i="8"/>
  <c r="R37" i="8"/>
  <c r="E36" i="8"/>
  <c r="E44" i="8"/>
  <c r="E64" i="8"/>
  <c r="E49" i="8"/>
  <c r="E63" i="8"/>
  <c r="E38" i="8"/>
  <c r="E61" i="8"/>
  <c r="E43" i="8"/>
  <c r="E52" i="8"/>
  <c r="E39" i="8"/>
  <c r="E53" i="8"/>
  <c r="E45" i="8"/>
  <c r="E50" i="8"/>
  <c r="E51" i="8"/>
  <c r="E58" i="8"/>
  <c r="E55" i="8"/>
  <c r="E47" i="8"/>
  <c r="E40" i="8"/>
  <c r="E35" i="8"/>
  <c r="E57" i="8"/>
  <c r="E34" i="8"/>
  <c r="E54" i="8"/>
  <c r="E60" i="8"/>
  <c r="E59" i="8"/>
  <c r="E42" i="8"/>
  <c r="E46" i="8"/>
  <c r="E48" i="8"/>
  <c r="E62" i="8"/>
  <c r="E37" i="8"/>
  <c r="P59" i="8" l="1"/>
  <c r="P43" i="8"/>
  <c r="P60" i="8"/>
  <c r="P47" i="8"/>
  <c r="P58" i="8"/>
  <c r="P42" i="8"/>
  <c r="P61" i="8"/>
  <c r="P63" i="8"/>
  <c r="P64" i="8"/>
  <c r="P50" i="8"/>
  <c r="P46" i="8"/>
  <c r="P44" i="8"/>
  <c r="V56" i="8"/>
  <c r="E41" i="8"/>
  <c r="T37" i="8"/>
  <c r="V41" i="8"/>
  <c r="S41" i="8"/>
  <c r="T45" i="8"/>
  <c r="U49" i="8"/>
  <c r="W49" i="8"/>
  <c r="T53" i="8"/>
  <c r="W57" i="8"/>
  <c r="S57" i="8"/>
  <c r="P57" i="8" s="1"/>
  <c r="T38" i="8"/>
  <c r="P38" i="8" s="1"/>
  <c r="V54" i="8"/>
  <c r="S54" i="8"/>
  <c r="T62" i="8"/>
  <c r="S62" i="8"/>
  <c r="P62" i="8" s="1"/>
  <c r="W35" i="8"/>
  <c r="V39" i="8"/>
  <c r="P39" i="8" s="1"/>
  <c r="U51" i="8"/>
  <c r="S55" i="8"/>
  <c r="P55" i="8" s="1"/>
  <c r="V36" i="8"/>
  <c r="W44" i="8"/>
  <c r="V52" i="8"/>
  <c r="T52" i="8"/>
  <c r="U56" i="8"/>
  <c r="W60" i="8"/>
  <c r="S40" i="8"/>
  <c r="P40" i="8" s="1"/>
  <c r="W34" i="8"/>
  <c r="R41" i="8"/>
  <c r="R45" i="8"/>
  <c r="R56" i="8"/>
  <c r="R36" i="8"/>
  <c r="W41" i="8"/>
  <c r="T41" i="8"/>
  <c r="W45" i="8"/>
  <c r="S49" i="8"/>
  <c r="P49" i="8" s="1"/>
  <c r="S36" i="8"/>
  <c r="U52" i="8"/>
  <c r="W56" i="8"/>
  <c r="E56" i="8"/>
  <c r="V37" i="8"/>
  <c r="U45" i="8"/>
  <c r="U53" i="8"/>
  <c r="S35" i="8"/>
  <c r="P35" i="8" s="1"/>
  <c r="S51" i="8"/>
  <c r="W36" i="8"/>
  <c r="T48" i="8"/>
  <c r="P48" i="8" s="1"/>
  <c r="T56" i="8"/>
  <c r="W64" i="8"/>
  <c r="V34" i="8"/>
  <c r="P34" i="8" s="1"/>
  <c r="P36" i="8" l="1"/>
  <c r="P52" i="8"/>
  <c r="P37" i="8"/>
  <c r="P54" i="8"/>
  <c r="P51" i="8"/>
  <c r="P53" i="8"/>
  <c r="P41" i="8"/>
  <c r="P45" i="8"/>
  <c r="P56" i="8"/>
  <c r="T6" i="8"/>
  <c r="W6" i="8"/>
  <c r="S6" i="8"/>
  <c r="V6" i="8"/>
  <c r="U6" i="8"/>
  <c r="V5" i="8"/>
  <c r="S5" i="8"/>
  <c r="U5" i="8"/>
  <c r="T5" i="8"/>
  <c r="W5" i="8"/>
  <c r="R5" i="8"/>
  <c r="R6" i="8"/>
  <c r="E5" i="8"/>
  <c r="E6" i="8"/>
  <c r="P5" i="8" l="1"/>
  <c r="P6" i="8"/>
  <c r="W24" i="8"/>
  <c r="S24" i="8"/>
  <c r="V24" i="8"/>
  <c r="T24" i="8"/>
  <c r="U24" i="8"/>
  <c r="U25" i="8"/>
  <c r="S25" i="8"/>
  <c r="V25" i="8"/>
  <c r="T25" i="8"/>
  <c r="W25" i="8"/>
  <c r="V23" i="8"/>
  <c r="S23" i="8"/>
  <c r="W23" i="8"/>
  <c r="R23" i="8"/>
  <c r="U23" i="8"/>
  <c r="T23" i="8"/>
  <c r="U22" i="8"/>
  <c r="T22" i="8"/>
  <c r="V22" i="8"/>
  <c r="W22" i="8"/>
  <c r="S22" i="8"/>
  <c r="U21" i="8"/>
  <c r="T21" i="8"/>
  <c r="V21" i="8"/>
  <c r="S21" i="8"/>
  <c r="W21" i="8"/>
  <c r="E23" i="8"/>
  <c r="E24" i="8"/>
  <c r="R24" i="8"/>
  <c r="E22" i="8"/>
  <c r="R22" i="8"/>
  <c r="E25" i="8"/>
  <c r="R25" i="8"/>
  <c r="E21" i="8"/>
  <c r="R21" i="8"/>
  <c r="P22" i="8" l="1"/>
  <c r="P24" i="8"/>
  <c r="P21" i="8"/>
  <c r="P25" i="8"/>
  <c r="P23" i="8"/>
  <c r="T85" i="8"/>
  <c r="U85" i="8"/>
  <c r="W85" i="8"/>
  <c r="S85" i="8"/>
  <c r="V85" i="8"/>
  <c r="S84" i="8"/>
  <c r="V84" i="8"/>
  <c r="T84" i="8"/>
  <c r="W84" i="8"/>
  <c r="U84" i="8"/>
  <c r="R84" i="8"/>
  <c r="P84" i="8" s="1"/>
  <c r="R85" i="8"/>
  <c r="E84" i="8"/>
  <c r="E85" i="8"/>
  <c r="V106" i="8"/>
  <c r="P106" i="8" s="1"/>
  <c r="U106" i="8"/>
  <c r="S106" i="8"/>
  <c r="T106" i="8"/>
  <c r="W106" i="8"/>
  <c r="S105" i="8"/>
  <c r="T105" i="8"/>
  <c r="U105" i="8"/>
  <c r="W105" i="8"/>
  <c r="V105" i="8"/>
  <c r="W104" i="8"/>
  <c r="T104" i="8"/>
  <c r="S104" i="8"/>
  <c r="V104" i="8"/>
  <c r="U104" i="8"/>
  <c r="S103" i="8"/>
  <c r="U103" i="8"/>
  <c r="V103" i="8"/>
  <c r="W103" i="8"/>
  <c r="T103" i="8"/>
  <c r="V102" i="8"/>
  <c r="S102" i="8"/>
  <c r="U102" i="8"/>
  <c r="T102" i="8"/>
  <c r="W102" i="8"/>
  <c r="U101" i="8"/>
  <c r="S101" i="8"/>
  <c r="T101" i="8"/>
  <c r="W101" i="8"/>
  <c r="V101" i="8"/>
  <c r="R106" i="8"/>
  <c r="E104" i="8"/>
  <c r="R104" i="8"/>
  <c r="P104" i="8" s="1"/>
  <c r="R105" i="8"/>
  <c r="P105" i="8"/>
  <c r="E103" i="8"/>
  <c r="R103" i="8"/>
  <c r="R101" i="8"/>
  <c r="E102" i="8"/>
  <c r="R102" i="8"/>
  <c r="P102" i="8"/>
  <c r="E106" i="8"/>
  <c r="E105" i="8"/>
  <c r="E101" i="8"/>
  <c r="P85" i="8" l="1"/>
  <c r="P101" i="8"/>
  <c r="P103" i="8"/>
  <c r="U114" i="8"/>
  <c r="T114" i="8"/>
  <c r="W114" i="8"/>
  <c r="V114" i="8"/>
  <c r="S114" i="8"/>
  <c r="U113" i="8"/>
  <c r="V113" i="8"/>
  <c r="T113" i="8"/>
  <c r="W113" i="8"/>
  <c r="S113" i="8"/>
  <c r="W112" i="8"/>
  <c r="T112" i="8"/>
  <c r="S112" i="8"/>
  <c r="V112" i="8"/>
  <c r="U112" i="8"/>
  <c r="E112" i="8"/>
  <c r="R112" i="8"/>
  <c r="P112" i="8" s="1"/>
  <c r="R114" i="8"/>
  <c r="E113" i="8"/>
  <c r="R113" i="8"/>
  <c r="E114" i="8"/>
  <c r="P113" i="8" l="1"/>
  <c r="P114" i="8"/>
</calcChain>
</file>

<file path=xl/sharedStrings.xml><?xml version="1.0" encoding="utf-8"?>
<sst xmlns="http://schemas.openxmlformats.org/spreadsheetml/2006/main" count="620" uniqueCount="193">
  <si>
    <t>Kubajzz</t>
  </si>
  <si>
    <t>Jakub</t>
  </si>
  <si>
    <t>Vicher</t>
  </si>
  <si>
    <t>Kvapil</t>
  </si>
  <si>
    <t>Orlik</t>
  </si>
  <si>
    <t>Martin</t>
  </si>
  <si>
    <t>Polakov</t>
  </si>
  <si>
    <t>Svako</t>
  </si>
  <si>
    <t>Koudelka</t>
  </si>
  <si>
    <t>Ivo</t>
  </si>
  <si>
    <t>Tydlačka</t>
  </si>
  <si>
    <t>Karel</t>
  </si>
  <si>
    <t>Petr</t>
  </si>
  <si>
    <t>Pacík</t>
  </si>
  <si>
    <t>Alda</t>
  </si>
  <si>
    <t>Aleš</t>
  </si>
  <si>
    <t>Mikulecký</t>
  </si>
  <si>
    <t>Cannis</t>
  </si>
  <si>
    <t>Pavel</t>
  </si>
  <si>
    <t>Panáček</t>
  </si>
  <si>
    <t>Valchář</t>
  </si>
  <si>
    <t>Zdeněk</t>
  </si>
  <si>
    <t>Josef</t>
  </si>
  <si>
    <t>Jansa</t>
  </si>
  <si>
    <t>Šín</t>
  </si>
  <si>
    <t>Michal</t>
  </si>
  <si>
    <t>Bahníková</t>
  </si>
  <si>
    <t>Bakli</t>
  </si>
  <si>
    <t>Vaculka</t>
  </si>
  <si>
    <t>Bedroš</t>
  </si>
  <si>
    <t>Svatopluk</t>
  </si>
  <si>
    <t>Jan</t>
  </si>
  <si>
    <t>Pořadí</t>
  </si>
  <si>
    <t>Přezdívka</t>
  </si>
  <si>
    <t>Lipová</t>
  </si>
  <si>
    <t>1.kolo</t>
  </si>
  <si>
    <t>2.kolo</t>
  </si>
  <si>
    <t>3.kolo</t>
  </si>
  <si>
    <t>4.kolo</t>
  </si>
  <si>
    <t>5.kolo</t>
  </si>
  <si>
    <t>6.kolo</t>
  </si>
  <si>
    <t>7.kolo</t>
  </si>
  <si>
    <t>8.kolo</t>
  </si>
  <si>
    <t>Vladimír</t>
  </si>
  <si>
    <t>Olda</t>
  </si>
  <si>
    <t>ušak</t>
  </si>
  <si>
    <t>Miroslav</t>
  </si>
  <si>
    <t>Cuarm</t>
  </si>
  <si>
    <t>Damian</t>
  </si>
  <si>
    <t>Adah</t>
  </si>
  <si>
    <t>Kicmis</t>
  </si>
  <si>
    <t>Junioři</t>
  </si>
  <si>
    <t>Pružiny</t>
  </si>
  <si>
    <t>Milan</t>
  </si>
  <si>
    <t>Jiří</t>
  </si>
  <si>
    <t>mates444</t>
  </si>
  <si>
    <t>Libor</t>
  </si>
  <si>
    <t>Wojciech</t>
  </si>
  <si>
    <t>Adam</t>
  </si>
  <si>
    <t>Hyska</t>
  </si>
  <si>
    <t>JosefRune</t>
  </si>
  <si>
    <t>Dominik</t>
  </si>
  <si>
    <t>Jméno</t>
  </si>
  <si>
    <t>Příjmení</t>
  </si>
  <si>
    <t>Celkem</t>
  </si>
  <si>
    <t>Košák</t>
  </si>
  <si>
    <t>Orzoł</t>
  </si>
  <si>
    <t>Šimčík</t>
  </si>
  <si>
    <t>Koudelka ml.</t>
  </si>
  <si>
    <t>Zajíček</t>
  </si>
  <si>
    <t>Počet</t>
  </si>
  <si>
    <t>závodů</t>
  </si>
  <si>
    <t>Ženy</t>
  </si>
  <si>
    <t>Monika</t>
  </si>
  <si>
    <t>Jansová</t>
  </si>
  <si>
    <t>Muži</t>
  </si>
  <si>
    <t>krzysztofk</t>
  </si>
  <si>
    <t>Krzysztof</t>
  </si>
  <si>
    <t>Kowalczyk</t>
  </si>
  <si>
    <t>Hombre</t>
  </si>
  <si>
    <t>Peřina</t>
  </si>
  <si>
    <t>Mikulaško</t>
  </si>
  <si>
    <t>Zapletal</t>
  </si>
  <si>
    <t>Veteráni</t>
  </si>
  <si>
    <t>Green</t>
  </si>
  <si>
    <t>Bílek</t>
  </si>
  <si>
    <t>Šimíček</t>
  </si>
  <si>
    <t>Mája</t>
  </si>
  <si>
    <t>Riči</t>
  </si>
  <si>
    <t>Richard</t>
  </si>
  <si>
    <t>Niemiec</t>
  </si>
  <si>
    <t>R</t>
  </si>
  <si>
    <t>%</t>
  </si>
  <si>
    <t>Vávra</t>
  </si>
  <si>
    <t>1</t>
  </si>
  <si>
    <t>2</t>
  </si>
  <si>
    <t>3</t>
  </si>
  <si>
    <t>výsledků</t>
  </si>
  <si>
    <t>Skalice</t>
  </si>
  <si>
    <t>Vojtěchov</t>
  </si>
  <si>
    <t>Petrušov</t>
  </si>
  <si>
    <t>Bohumín</t>
  </si>
  <si>
    <t xml:space="preserve">6 nejlepších </t>
  </si>
  <si>
    <t>9.kolo</t>
  </si>
  <si>
    <t>10.kolo</t>
  </si>
  <si>
    <t>Šest nejlepších výsledků</t>
  </si>
  <si>
    <t>Dawid</t>
  </si>
  <si>
    <t>Kobyłecki</t>
  </si>
  <si>
    <t>Dyzio</t>
  </si>
  <si>
    <t>Ivan</t>
  </si>
  <si>
    <t>Ignath</t>
  </si>
  <si>
    <t>igi79</t>
  </si>
  <si>
    <t>Tuček</t>
  </si>
  <si>
    <t>John Steele</t>
  </si>
  <si>
    <t>Kravjec</t>
  </si>
  <si>
    <t>Vkvapil</t>
  </si>
  <si>
    <t>Dymkowski</t>
  </si>
  <si>
    <t>KUBARS</t>
  </si>
  <si>
    <t>Fšechnotref</t>
  </si>
  <si>
    <t>Zbyněk</t>
  </si>
  <si>
    <t>Kolář</t>
  </si>
  <si>
    <t>Sam</t>
  </si>
  <si>
    <t>Ryl</t>
  </si>
  <si>
    <t>abe2601</t>
  </si>
  <si>
    <t>KOHOUT</t>
  </si>
  <si>
    <t>Šogun</t>
  </si>
  <si>
    <t>Wojcias</t>
  </si>
  <si>
    <t>Smolorz</t>
  </si>
  <si>
    <t>Stanislau</t>
  </si>
  <si>
    <t>Dubrouski</t>
  </si>
  <si>
    <t>JLK</t>
  </si>
  <si>
    <t>Myšák</t>
  </si>
  <si>
    <t>Jano</t>
  </si>
  <si>
    <t>Pampalini</t>
  </si>
  <si>
    <t>Radim</t>
  </si>
  <si>
    <t>Korábečný</t>
  </si>
  <si>
    <t>Korab</t>
  </si>
  <si>
    <t>Jozef</t>
  </si>
  <si>
    <t>Kubuš</t>
  </si>
  <si>
    <t>Kubo</t>
  </si>
  <si>
    <t>Miloš</t>
  </si>
  <si>
    <t>PetrŠ</t>
  </si>
  <si>
    <t>Zedr</t>
  </si>
  <si>
    <t>Indra</t>
  </si>
  <si>
    <t>Čuřil</t>
  </si>
  <si>
    <t>pneumatika12</t>
  </si>
  <si>
    <t>Katka</t>
  </si>
  <si>
    <t>Katarina</t>
  </si>
  <si>
    <t>Pavloskova</t>
  </si>
  <si>
    <t>Eva</t>
  </si>
  <si>
    <t>Krautová</t>
  </si>
  <si>
    <t>Šarka</t>
  </si>
  <si>
    <t>Danča</t>
  </si>
  <si>
    <t>Daniela</t>
  </si>
  <si>
    <t>Mikešová</t>
  </si>
  <si>
    <t>Zaurus</t>
  </si>
  <si>
    <t>Cieslak</t>
  </si>
  <si>
    <t>Oko</t>
  </si>
  <si>
    <t>Zdzisław</t>
  </si>
  <si>
    <t>Słaby</t>
  </si>
  <si>
    <t>Lesák</t>
  </si>
  <si>
    <t>Ratislav</t>
  </si>
  <si>
    <t>M.T.V.</t>
  </si>
  <si>
    <t>Trudič</t>
  </si>
  <si>
    <t>Moravský pohár 2019</t>
  </si>
  <si>
    <t>Skalice 13.-14.4.2019</t>
  </si>
  <si>
    <t>PCP muži</t>
  </si>
  <si>
    <t>Body So</t>
  </si>
  <si>
    <t>Pořadí So</t>
  </si>
  <si>
    <t>Body Ne</t>
  </si>
  <si>
    <t>Pořadí Ne</t>
  </si>
  <si>
    <t>8-10</t>
  </si>
  <si>
    <t>11-12</t>
  </si>
  <si>
    <t>13-14</t>
  </si>
  <si>
    <t>17-19</t>
  </si>
  <si>
    <t>21-22</t>
  </si>
  <si>
    <t>Pružiny special (otevřená mířidla)</t>
  </si>
  <si>
    <t>milan008</t>
  </si>
  <si>
    <t>Jankovič</t>
  </si>
  <si>
    <t>PCP junioři</t>
  </si>
  <si>
    <t>PCP veterán</t>
  </si>
  <si>
    <t>PCP ženy</t>
  </si>
  <si>
    <t xml:space="preserve">Pružiny Special </t>
  </si>
  <si>
    <t>Beskydští vzduchovkáři</t>
  </si>
  <si>
    <t>SK Lipová</t>
  </si>
  <si>
    <t>HFT Brno</t>
  </si>
  <si>
    <t>Petrušovští</t>
  </si>
  <si>
    <t>CELKEM</t>
  </si>
  <si>
    <t>Součet</t>
  </si>
  <si>
    <t>Česká sklopka</t>
  </si>
  <si>
    <t>Jelen team</t>
  </si>
  <si>
    <t>Hodnotí se umístění do 4 místa</t>
  </si>
  <si>
    <t>DGST Beaver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</si>
</sst>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i/>
      <sz val="16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10"/>
      <color indexed="8"/>
      <name val="Arial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0" fillId="0" borderId="0"/>
  </cellStyleXfs>
  <cellXfs count="159"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Fill="1"/>
    <xf numFmtId="10" fontId="0" fillId="4" borderId="1" xfId="0" applyNumberFormat="1" applyFill="1" applyBorder="1"/>
    <xf numFmtId="0" fontId="0" fillId="6" borderId="1" xfId="0" applyFill="1" applyBorder="1"/>
    <xf numFmtId="9" fontId="0" fillId="0" borderId="1" xfId="1" applyFont="1" applyBorder="1"/>
    <xf numFmtId="0" fontId="4" fillId="6" borderId="1" xfId="0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9" fontId="0" fillId="0" borderId="0" xfId="1" applyFont="1" applyAlignment="1">
      <alignment horizontal="right"/>
    </xf>
    <xf numFmtId="9" fontId="8" fillId="0" borderId="0" xfId="1" applyFont="1" applyAlignment="1">
      <alignment horizontal="right"/>
    </xf>
    <xf numFmtId="9" fontId="0" fillId="0" borderId="0" xfId="1" applyFont="1" applyBorder="1" applyAlignment="1">
      <alignment horizontal="right"/>
    </xf>
    <xf numFmtId="9" fontId="3" fillId="0" borderId="0" xfId="1" applyFont="1" applyFill="1" applyBorder="1" applyAlignment="1">
      <alignment horizontal="right"/>
    </xf>
    <xf numFmtId="0" fontId="0" fillId="0" borderId="0" xfId="0" applyAlignment="1">
      <alignment horizontal="right"/>
    </xf>
    <xf numFmtId="0" fontId="7" fillId="6" borderId="0" xfId="0" applyFont="1" applyFill="1" applyBorder="1"/>
    <xf numFmtId="0" fontId="0" fillId="6" borderId="0" xfId="0" applyFill="1"/>
    <xf numFmtId="0" fontId="1" fillId="5" borderId="6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9" fontId="2" fillId="5" borderId="2" xfId="1" applyFont="1" applyFill="1" applyBorder="1" applyAlignment="1">
      <alignment horizontal="right" vertical="center" wrapText="1"/>
    </xf>
    <xf numFmtId="0" fontId="2" fillId="5" borderId="2" xfId="0" applyFont="1" applyFill="1" applyBorder="1" applyAlignment="1">
      <alignment horizontal="right" vertical="center" wrapText="1"/>
    </xf>
    <xf numFmtId="0" fontId="2" fillId="5" borderId="7" xfId="0" applyFont="1" applyFill="1" applyBorder="1" applyAlignment="1">
      <alignment horizontal="left" vertical="center"/>
    </xf>
    <xf numFmtId="0" fontId="0" fillId="5" borderId="0" xfId="0" applyFill="1"/>
    <xf numFmtId="0" fontId="6" fillId="0" borderId="0" xfId="0" applyFont="1" applyAlignment="1">
      <alignment horizontal="center"/>
    </xf>
    <xf numFmtId="10" fontId="6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7" borderId="0" xfId="0" applyFill="1"/>
    <xf numFmtId="0" fontId="8" fillId="7" borderId="0" xfId="0" applyFont="1" applyFill="1" applyAlignment="1">
      <alignment horizontal="center"/>
    </xf>
    <xf numFmtId="0" fontId="0" fillId="3" borderId="0" xfId="0" applyFill="1"/>
    <xf numFmtId="9" fontId="0" fillId="0" borderId="0" xfId="0" applyNumberFormat="1"/>
    <xf numFmtId="9" fontId="0" fillId="0" borderId="0" xfId="1" applyFont="1" applyBorder="1"/>
    <xf numFmtId="0" fontId="0" fillId="6" borderId="1" xfId="0" applyFill="1" applyBorder="1" applyAlignment="1">
      <alignment vertical="center" wrapText="1" readingOrder="1"/>
    </xf>
    <xf numFmtId="0" fontId="0" fillId="6" borderId="5" xfId="0" applyFill="1" applyBorder="1"/>
    <xf numFmtId="0" fontId="4" fillId="6" borderId="5" xfId="0" applyFont="1" applyFill="1" applyBorder="1" applyAlignment="1">
      <alignment wrapText="1"/>
    </xf>
    <xf numFmtId="0" fontId="0" fillId="8" borderId="0" xfId="0" applyFill="1" applyBorder="1"/>
    <xf numFmtId="0" fontId="0" fillId="8" borderId="0" xfId="0" applyFill="1"/>
    <xf numFmtId="0" fontId="4" fillId="8" borderId="0" xfId="0" applyFont="1" applyFill="1" applyBorder="1" applyAlignment="1">
      <alignment wrapText="1"/>
    </xf>
    <xf numFmtId="0" fontId="0" fillId="6" borderId="5" xfId="0" applyFill="1" applyBorder="1" applyAlignment="1">
      <alignment vertical="center" wrapText="1" readingOrder="1"/>
    </xf>
    <xf numFmtId="0" fontId="6" fillId="9" borderId="0" xfId="0" applyFont="1" applyFill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9" fontId="0" fillId="2" borderId="1" xfId="1" applyFont="1" applyFill="1" applyBorder="1" applyAlignment="1">
      <alignment horizontal="right"/>
    </xf>
    <xf numFmtId="9" fontId="0" fillId="2" borderId="1" xfId="1" applyFont="1" applyFill="1" applyBorder="1"/>
    <xf numFmtId="10" fontId="6" fillId="10" borderId="1" xfId="0" applyNumberFormat="1" applyFont="1" applyFill="1" applyBorder="1" applyAlignment="1">
      <alignment horizontal="center"/>
    </xf>
    <xf numFmtId="9" fontId="2" fillId="5" borderId="8" xfId="1" applyFont="1" applyFill="1" applyBorder="1" applyAlignment="1">
      <alignment horizontal="right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6" borderId="9" xfId="0" applyFill="1" applyBorder="1"/>
    <xf numFmtId="0" fontId="4" fillId="6" borderId="9" xfId="0" applyFont="1" applyFill="1" applyBorder="1" applyAlignment="1">
      <alignment wrapText="1"/>
    </xf>
    <xf numFmtId="0" fontId="0" fillId="6" borderId="9" xfId="0" applyFill="1" applyBorder="1" applyAlignment="1">
      <alignment vertical="center" wrapText="1" readingOrder="1"/>
    </xf>
    <xf numFmtId="0" fontId="0" fillId="11" borderId="1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9" fontId="0" fillId="2" borderId="3" xfId="1" applyFont="1" applyFill="1" applyBorder="1" applyAlignment="1">
      <alignment horizontal="right"/>
    </xf>
    <xf numFmtId="0" fontId="0" fillId="0" borderId="1" xfId="0" applyBorder="1"/>
    <xf numFmtId="0" fontId="4" fillId="12" borderId="11" xfId="0" applyFont="1" applyFill="1" applyBorder="1" applyAlignment="1">
      <alignment wrapText="1"/>
    </xf>
    <xf numFmtId="0" fontId="4" fillId="12" borderId="12" xfId="0" applyFont="1" applyFill="1" applyBorder="1" applyAlignment="1">
      <alignment wrapText="1"/>
    </xf>
    <xf numFmtId="0" fontId="11" fillId="12" borderId="12" xfId="0" applyFont="1" applyFill="1" applyBorder="1" applyAlignment="1">
      <alignment wrapText="1"/>
    </xf>
    <xf numFmtId="0" fontId="4" fillId="12" borderId="13" xfId="0" applyFont="1" applyFill="1" applyBorder="1" applyAlignment="1">
      <alignment wrapText="1"/>
    </xf>
    <xf numFmtId="0" fontId="4" fillId="12" borderId="1" xfId="0" applyFont="1" applyFill="1" applyBorder="1" applyAlignment="1">
      <alignment wrapText="1"/>
    </xf>
    <xf numFmtId="0" fontId="11" fillId="12" borderId="1" xfId="0" applyFont="1" applyFill="1" applyBorder="1" applyAlignment="1">
      <alignment wrapText="1"/>
    </xf>
    <xf numFmtId="9" fontId="0" fillId="13" borderId="12" xfId="1" applyFont="1" applyFill="1" applyBorder="1"/>
    <xf numFmtId="9" fontId="0" fillId="13" borderId="1" xfId="1" applyFont="1" applyFill="1" applyBorder="1"/>
    <xf numFmtId="9" fontId="0" fillId="13" borderId="14" xfId="1" applyFont="1" applyFill="1" applyBorder="1"/>
    <xf numFmtId="0" fontId="4" fillId="12" borderId="15" xfId="0" applyFont="1" applyFill="1" applyBorder="1" applyAlignment="1">
      <alignment wrapText="1"/>
    </xf>
    <xf numFmtId="0" fontId="4" fillId="12" borderId="3" xfId="0" applyFont="1" applyFill="1" applyBorder="1" applyAlignment="1">
      <alignment wrapText="1"/>
    </xf>
    <xf numFmtId="0" fontId="11" fillId="12" borderId="3" xfId="0" applyFont="1" applyFill="1" applyBorder="1" applyAlignment="1">
      <alignment wrapText="1"/>
    </xf>
    <xf numFmtId="9" fontId="0" fillId="13" borderId="3" xfId="1" applyFont="1" applyFill="1" applyBorder="1"/>
    <xf numFmtId="9" fontId="8" fillId="13" borderId="12" xfId="1" applyFont="1" applyFill="1" applyBorder="1"/>
    <xf numFmtId="9" fontId="8" fillId="13" borderId="1" xfId="1" applyFont="1" applyFill="1" applyBorder="1"/>
    <xf numFmtId="9" fontId="0" fillId="2" borderId="12" xfId="1" applyFont="1" applyFill="1" applyBorder="1"/>
    <xf numFmtId="9" fontId="0" fillId="2" borderId="14" xfId="1" applyFont="1" applyFill="1" applyBorder="1"/>
    <xf numFmtId="0" fontId="9" fillId="0" borderId="0" xfId="0" applyFont="1" applyBorder="1"/>
    <xf numFmtId="0" fontId="8" fillId="0" borderId="0" xfId="0" applyFont="1" applyBorder="1"/>
    <xf numFmtId="49" fontId="8" fillId="0" borderId="0" xfId="0" applyNumberFormat="1" applyFont="1" applyBorder="1" applyAlignment="1">
      <alignment horizontal="center"/>
    </xf>
    <xf numFmtId="0" fontId="12" fillId="0" borderId="0" xfId="0" applyFont="1" applyBorder="1"/>
    <xf numFmtId="0" fontId="13" fillId="5" borderId="0" xfId="0" applyFont="1" applyFill="1" applyBorder="1" applyAlignment="1">
      <alignment wrapText="1"/>
    </xf>
    <xf numFmtId="0" fontId="4" fillId="5" borderId="0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0" fillId="14" borderId="16" xfId="0" applyFont="1" applyFill="1" applyBorder="1" applyAlignment="1">
      <alignment vertical="center" wrapText="1"/>
    </xf>
    <xf numFmtId="0" fontId="0" fillId="14" borderId="17" xfId="0" applyFont="1" applyFill="1" applyBorder="1" applyAlignment="1">
      <alignment vertical="center" wrapText="1"/>
    </xf>
    <xf numFmtId="0" fontId="8" fillId="14" borderId="17" xfId="0" applyFont="1" applyFill="1" applyBorder="1" applyAlignment="1">
      <alignment vertical="center" wrapText="1"/>
    </xf>
    <xf numFmtId="9" fontId="0" fillId="14" borderId="17" xfId="1" applyFont="1" applyFill="1" applyBorder="1" applyAlignment="1">
      <alignment vertical="center" wrapText="1"/>
    </xf>
    <xf numFmtId="49" fontId="8" fillId="14" borderId="18" xfId="0" applyNumberFormat="1" applyFont="1" applyFill="1" applyBorder="1" applyAlignment="1">
      <alignment horizontal="center" vertical="center" wrapText="1"/>
    </xf>
    <xf numFmtId="0" fontId="0" fillId="13" borderId="12" xfId="0" applyFill="1" applyBorder="1"/>
    <xf numFmtId="0" fontId="0" fillId="13" borderId="12" xfId="0" applyFill="1" applyBorder="1" applyAlignment="1">
      <alignment horizontal="center"/>
    </xf>
    <xf numFmtId="0" fontId="0" fillId="13" borderId="14" xfId="0" applyFill="1" applyBorder="1"/>
    <xf numFmtId="49" fontId="8" fillId="13" borderId="19" xfId="0" applyNumberFormat="1" applyFont="1" applyFill="1" applyBorder="1" applyAlignment="1">
      <alignment horizontal="center"/>
    </xf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49" fontId="8" fillId="13" borderId="20" xfId="0" applyNumberFormat="1" applyFont="1" applyFill="1" applyBorder="1" applyAlignment="1">
      <alignment horizontal="center"/>
    </xf>
    <xf numFmtId="0" fontId="4" fillId="12" borderId="21" xfId="0" applyFont="1" applyFill="1" applyBorder="1" applyAlignment="1">
      <alignment wrapText="1"/>
    </xf>
    <xf numFmtId="0" fontId="4" fillId="12" borderId="22" xfId="0" applyFont="1" applyFill="1" applyBorder="1" applyAlignment="1">
      <alignment wrapText="1"/>
    </xf>
    <xf numFmtId="0" fontId="11" fillId="12" borderId="22" xfId="0" applyFont="1" applyFill="1" applyBorder="1" applyAlignment="1">
      <alignment wrapText="1"/>
    </xf>
    <xf numFmtId="0" fontId="0" fillId="13" borderId="22" xfId="0" applyFill="1" applyBorder="1"/>
    <xf numFmtId="9" fontId="0" fillId="13" borderId="22" xfId="1" applyFont="1" applyFill="1" applyBorder="1"/>
    <xf numFmtId="0" fontId="0" fillId="13" borderId="23" xfId="0" applyFill="1" applyBorder="1"/>
    <xf numFmtId="49" fontId="8" fillId="13" borderId="24" xfId="0" applyNumberFormat="1" applyFont="1" applyFill="1" applyBorder="1" applyAlignment="1">
      <alignment horizontal="center"/>
    </xf>
    <xf numFmtId="0" fontId="11" fillId="0" borderId="0" xfId="0" applyFont="1" applyFill="1" applyBorder="1" applyAlignment="1">
      <alignment wrapText="1"/>
    </xf>
    <xf numFmtId="9" fontId="0" fillId="0" borderId="0" xfId="1" applyFont="1" applyFill="1" applyBorder="1"/>
    <xf numFmtId="0" fontId="0" fillId="0" borderId="10" xfId="0" applyFill="1" applyBorder="1"/>
    <xf numFmtId="49" fontId="8" fillId="0" borderId="0" xfId="0" applyNumberFormat="1" applyFont="1" applyFill="1" applyBorder="1" applyAlignment="1">
      <alignment horizontal="center"/>
    </xf>
    <xf numFmtId="0" fontId="14" fillId="5" borderId="0" xfId="0" applyFont="1" applyFill="1" applyBorder="1"/>
    <xf numFmtId="0" fontId="0" fillId="5" borderId="0" xfId="0" applyFill="1" applyBorder="1"/>
    <xf numFmtId="0" fontId="0" fillId="13" borderId="9" xfId="0" applyFill="1" applyBorder="1"/>
    <xf numFmtId="49" fontId="8" fillId="13" borderId="25" xfId="0" applyNumberFormat="1" applyFont="1" applyFill="1" applyBorder="1" applyAlignment="1">
      <alignment horizontal="center"/>
    </xf>
    <xf numFmtId="0" fontId="0" fillId="13" borderId="26" xfId="0" applyFill="1" applyBorder="1"/>
    <xf numFmtId="49" fontId="8" fillId="13" borderId="27" xfId="0" applyNumberFormat="1" applyFont="1" applyFill="1" applyBorder="1" applyAlignment="1">
      <alignment horizontal="center"/>
    </xf>
    <xf numFmtId="0" fontId="13" fillId="5" borderId="0" xfId="0" applyFont="1" applyFill="1" applyBorder="1" applyAlignment="1"/>
    <xf numFmtId="0" fontId="0" fillId="13" borderId="3" xfId="0" applyFill="1" applyBorder="1"/>
    <xf numFmtId="49" fontId="8" fillId="13" borderId="28" xfId="0" applyNumberFormat="1" applyFont="1" applyFill="1" applyBorder="1" applyAlignment="1">
      <alignment horizontal="center"/>
    </xf>
    <xf numFmtId="0" fontId="8" fillId="13" borderId="12" xfId="0" applyFont="1" applyFill="1" applyBorder="1"/>
    <xf numFmtId="0" fontId="8" fillId="13" borderId="1" xfId="0" applyFont="1" applyFill="1" applyBorder="1"/>
    <xf numFmtId="0" fontId="11" fillId="12" borderId="21" xfId="0" applyFont="1" applyFill="1" applyBorder="1" applyAlignment="1">
      <alignment wrapText="1"/>
    </xf>
    <xf numFmtId="0" fontId="8" fillId="13" borderId="22" xfId="0" applyFont="1" applyFill="1" applyBorder="1"/>
    <xf numFmtId="9" fontId="8" fillId="13" borderId="22" xfId="1" applyFont="1" applyFill="1" applyBorder="1"/>
    <xf numFmtId="49" fontId="8" fillId="0" borderId="0" xfId="0" applyNumberFormat="1" applyFont="1" applyAlignment="1">
      <alignment horizontal="center"/>
    </xf>
    <xf numFmtId="0" fontId="7" fillId="6" borderId="0" xfId="0" applyFont="1" applyFill="1"/>
    <xf numFmtId="10" fontId="0" fillId="0" borderId="1" xfId="0" applyNumberFormat="1" applyFill="1" applyBorder="1"/>
    <xf numFmtId="10" fontId="0" fillId="0" borderId="0" xfId="0" applyNumberFormat="1" applyFill="1" applyBorder="1"/>
    <xf numFmtId="0" fontId="0" fillId="16" borderId="0" xfId="0" applyFill="1"/>
    <xf numFmtId="0" fontId="15" fillId="16" borderId="0" xfId="0" applyFont="1" applyFill="1"/>
    <xf numFmtId="9" fontId="6" fillId="0" borderId="0" xfId="1" applyFont="1" applyFill="1"/>
    <xf numFmtId="9" fontId="0" fillId="0" borderId="0" xfId="1" applyFont="1" applyFill="1"/>
    <xf numFmtId="9" fontId="6" fillId="0" borderId="0" xfId="0" applyNumberFormat="1" applyFont="1" applyFill="1"/>
    <xf numFmtId="0" fontId="16" fillId="16" borderId="0" xfId="0" applyFont="1" applyFill="1" applyBorder="1" applyAlignment="1"/>
    <xf numFmtId="0" fontId="17" fillId="16" borderId="0" xfId="0" applyFont="1" applyFill="1" applyBorder="1" applyAlignment="1"/>
    <xf numFmtId="9" fontId="6" fillId="0" borderId="1" xfId="1" applyFont="1" applyFill="1" applyBorder="1"/>
    <xf numFmtId="9" fontId="0" fillId="0" borderId="1" xfId="1" applyFont="1" applyFill="1" applyBorder="1"/>
    <xf numFmtId="0" fontId="4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9" fontId="2" fillId="0" borderId="0" xfId="1" applyFont="1" applyFill="1" applyBorder="1" applyAlignment="1">
      <alignment horizontal="right" vertical="center" wrapText="1"/>
    </xf>
    <xf numFmtId="9" fontId="2" fillId="5" borderId="1" xfId="1" applyFont="1" applyFill="1" applyBorder="1" applyAlignment="1">
      <alignment horizontal="right" vertical="center" wrapText="1"/>
    </xf>
    <xf numFmtId="0" fontId="6" fillId="0" borderId="0" xfId="0" applyFont="1"/>
    <xf numFmtId="9" fontId="18" fillId="5" borderId="1" xfId="1" applyFont="1" applyFill="1" applyBorder="1" applyAlignment="1">
      <alignment horizontal="right" vertical="center" wrapText="1"/>
    </xf>
    <xf numFmtId="9" fontId="18" fillId="0" borderId="0" xfId="1" applyFont="1" applyFill="1" applyBorder="1" applyAlignment="1">
      <alignment horizontal="right" vertical="center" wrapText="1"/>
    </xf>
    <xf numFmtId="9" fontId="6" fillId="0" borderId="1" xfId="0" applyNumberFormat="1" applyFont="1" applyBorder="1"/>
    <xf numFmtId="9" fontId="6" fillId="0" borderId="0" xfId="0" applyNumberFormat="1" applyFont="1"/>
    <xf numFmtId="0" fontId="10" fillId="0" borderId="0" xfId="0" applyFont="1"/>
    <xf numFmtId="9" fontId="10" fillId="0" borderId="0" xfId="1" applyFont="1"/>
    <xf numFmtId="9" fontId="8" fillId="15" borderId="0" xfId="1" applyFont="1" applyFill="1"/>
    <xf numFmtId="9" fontId="8" fillId="15" borderId="0" xfId="0" applyNumberFormat="1" applyFont="1" applyFill="1"/>
    <xf numFmtId="0" fontId="17" fillId="0" borderId="0" xfId="0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0" fontId="1" fillId="5" borderId="1" xfId="0" applyFont="1" applyFill="1" applyBorder="1" applyAlignment="1">
      <alignment horizontal="right" vertical="center" wrapText="1"/>
    </xf>
    <xf numFmtId="9" fontId="1" fillId="5" borderId="1" xfId="1" applyFont="1" applyFill="1" applyBorder="1" applyAlignment="1">
      <alignment horizontal="right" vertical="center" wrapText="1"/>
    </xf>
    <xf numFmtId="0" fontId="1" fillId="5" borderId="9" xfId="0" applyFont="1" applyFill="1" applyBorder="1" applyAlignment="1">
      <alignment horizontal="righ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9" fontId="1" fillId="5" borderId="5" xfId="1" applyFont="1" applyFill="1" applyBorder="1" applyAlignment="1">
      <alignment horizontal="right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9" fontId="1" fillId="5" borderId="6" xfId="1" applyFont="1" applyFill="1" applyBorder="1" applyAlignment="1">
      <alignment horizontal="right" vertical="center" wrapText="1"/>
    </xf>
    <xf numFmtId="9" fontId="1" fillId="5" borderId="2" xfId="1" applyFont="1" applyFill="1" applyBorder="1" applyAlignment="1">
      <alignment horizontal="right" vertical="center" wrapText="1"/>
    </xf>
    <xf numFmtId="9" fontId="1" fillId="5" borderId="8" xfId="1" applyFont="1" applyFill="1" applyBorder="1" applyAlignment="1">
      <alignment horizontal="right" vertical="center" wrapText="1"/>
    </xf>
    <xf numFmtId="9" fontId="1" fillId="5" borderId="8" xfId="1" applyFont="1" applyFill="1" applyBorder="1" applyAlignment="1">
      <alignment horizontal="center" vertical="center" wrapText="1"/>
    </xf>
    <xf numFmtId="9" fontId="1" fillId="5" borderId="6" xfId="1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2" xr:uid="{00000000-0005-0000-0000-000001000000}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24"/>
  <sheetViews>
    <sheetView topLeftCell="A2" zoomScale="90" zoomScaleNormal="90" workbookViewId="0">
      <pane xSplit="1" ySplit="3" topLeftCell="B21" activePane="bottomRight" state="frozen"/>
      <selection activeCell="A2" sqref="A2"/>
      <selection pane="topRight" activeCell="B2" sqref="B2"/>
      <selection pane="bottomLeft" activeCell="A5" sqref="A5"/>
      <selection pane="bottomRight" activeCell="C30" sqref="C30"/>
    </sheetView>
  </sheetViews>
  <sheetFormatPr defaultRowHeight="14.4" x14ac:dyDescent="0.3"/>
  <cols>
    <col min="1" max="1" width="6.6640625" style="27" bestFit="1" customWidth="1"/>
    <col min="2" max="2" width="13.33203125" style="20" bestFit="1" customWidth="1"/>
    <col min="3" max="3" width="10.6640625" style="20" bestFit="1" customWidth="1"/>
    <col min="4" max="4" width="12.33203125" style="20" bestFit="1" customWidth="1"/>
    <col min="5" max="5" width="8.88671875" style="6"/>
    <col min="6" max="7" width="6.6640625" style="14" bestFit="1" customWidth="1"/>
    <col min="8" max="9" width="6.6640625" style="18" bestFit="1" customWidth="1"/>
    <col min="10" max="13" width="6.6640625" style="14" bestFit="1" customWidth="1"/>
    <col min="14" max="15" width="6.6640625" style="14" customWidth="1"/>
    <col min="16" max="16" width="11.33203125" style="27" bestFit="1" customWidth="1"/>
  </cols>
  <sheetData>
    <row r="1" spans="1:23" x14ac:dyDescent="0.3">
      <c r="B1" s="8"/>
      <c r="C1" s="8"/>
      <c r="D1" s="8"/>
    </row>
    <row r="2" spans="1:23" ht="23.4" x14ac:dyDescent="0.45">
      <c r="B2" s="19" t="s">
        <v>51</v>
      </c>
      <c r="C2" s="53"/>
      <c r="D2" s="53"/>
      <c r="E2" s="54"/>
      <c r="H2" s="15"/>
      <c r="I2" s="15"/>
    </row>
    <row r="3" spans="1:23" s="5" customFormat="1" ht="15.75" customHeight="1" x14ac:dyDescent="0.3">
      <c r="A3" s="149" t="s">
        <v>32</v>
      </c>
      <c r="B3" s="150" t="s">
        <v>33</v>
      </c>
      <c r="C3" s="150" t="s">
        <v>62</v>
      </c>
      <c r="D3" s="150" t="s">
        <v>63</v>
      </c>
      <c r="E3" s="21" t="s">
        <v>70</v>
      </c>
      <c r="F3" s="151" t="s">
        <v>98</v>
      </c>
      <c r="G3" s="147"/>
      <c r="H3" s="146" t="s">
        <v>99</v>
      </c>
      <c r="I3" s="146"/>
      <c r="J3" s="147" t="s">
        <v>34</v>
      </c>
      <c r="K3" s="147"/>
      <c r="L3" s="146" t="s">
        <v>100</v>
      </c>
      <c r="M3" s="148"/>
      <c r="N3" s="152" t="s">
        <v>101</v>
      </c>
      <c r="O3" s="153"/>
      <c r="P3" s="43" t="s">
        <v>102</v>
      </c>
    </row>
    <row r="4" spans="1:23" s="5" customFormat="1" ht="15.75" customHeight="1" x14ac:dyDescent="0.3">
      <c r="A4" s="149"/>
      <c r="B4" s="150"/>
      <c r="C4" s="150"/>
      <c r="D4" s="150"/>
      <c r="E4" s="22" t="s">
        <v>71</v>
      </c>
      <c r="F4" s="23" t="s">
        <v>35</v>
      </c>
      <c r="G4" s="23" t="s">
        <v>36</v>
      </c>
      <c r="H4" s="24" t="s">
        <v>37</v>
      </c>
      <c r="I4" s="24" t="s">
        <v>38</v>
      </c>
      <c r="J4" s="23" t="s">
        <v>39</v>
      </c>
      <c r="K4" s="23" t="s">
        <v>40</v>
      </c>
      <c r="L4" s="23" t="s">
        <v>41</v>
      </c>
      <c r="M4" s="47" t="s">
        <v>42</v>
      </c>
      <c r="N4" s="23" t="s">
        <v>103</v>
      </c>
      <c r="O4" s="47" t="s">
        <v>104</v>
      </c>
      <c r="P4" s="48" t="s">
        <v>97</v>
      </c>
      <c r="R4" s="25" t="s">
        <v>105</v>
      </c>
      <c r="S4" s="26"/>
      <c r="T4" s="26"/>
      <c r="U4" s="26"/>
      <c r="V4" s="26"/>
    </row>
    <row r="5" spans="1:23" s="5" customFormat="1" x14ac:dyDescent="0.3">
      <c r="A5" s="42">
        <v>1</v>
      </c>
      <c r="B5" s="66" t="s">
        <v>144</v>
      </c>
      <c r="C5" s="67" t="s">
        <v>58</v>
      </c>
      <c r="D5" s="68" t="s">
        <v>135</v>
      </c>
      <c r="E5" s="52">
        <f t="shared" ref="E5" si="0">COUNTIF(F5:M5,"&gt;0")</f>
        <v>2</v>
      </c>
      <c r="F5" s="44">
        <v>1</v>
      </c>
      <c r="G5" s="44">
        <v>1</v>
      </c>
      <c r="H5" s="44">
        <v>0</v>
      </c>
      <c r="I5" s="44">
        <v>0</v>
      </c>
      <c r="J5" s="44">
        <v>0</v>
      </c>
      <c r="K5" s="44">
        <v>0</v>
      </c>
      <c r="L5" s="44"/>
      <c r="M5" s="44"/>
      <c r="N5" s="44"/>
      <c r="O5" s="44"/>
      <c r="P5" s="46">
        <f>SUM(R5:W5)</f>
        <v>2</v>
      </c>
      <c r="R5" s="9">
        <f>LARGE(F5:O5,1)</f>
        <v>1</v>
      </c>
      <c r="S5" s="9">
        <f>LARGE(F5:O5,2)</f>
        <v>1</v>
      </c>
      <c r="T5" s="9">
        <f>LARGE(F5:O5,3)</f>
        <v>0</v>
      </c>
      <c r="U5" s="9">
        <f>LARGE(F5:O5,4)</f>
        <v>0</v>
      </c>
      <c r="V5" s="9">
        <f>LARGE(F5:O5,5)</f>
        <v>0</v>
      </c>
      <c r="W5" s="9">
        <f>LARGE(F5:O5,6)</f>
        <v>0</v>
      </c>
    </row>
    <row r="6" spans="1:23" x14ac:dyDescent="0.3">
      <c r="A6" s="42">
        <v>2</v>
      </c>
      <c r="B6" s="60" t="s">
        <v>145</v>
      </c>
      <c r="C6" s="61" t="s">
        <v>61</v>
      </c>
      <c r="D6" s="62" t="s">
        <v>86</v>
      </c>
      <c r="E6" s="52">
        <f t="shared" ref="E6:E16" si="1">COUNTIF(F6:M6,"&gt;0")</f>
        <v>2</v>
      </c>
      <c r="F6" s="44">
        <v>0.86885245901639341</v>
      </c>
      <c r="G6" s="44">
        <v>0.91803278688524592</v>
      </c>
      <c r="H6" s="44">
        <v>0</v>
      </c>
      <c r="I6" s="44">
        <v>0</v>
      </c>
      <c r="J6" s="44">
        <v>0</v>
      </c>
      <c r="K6" s="44">
        <v>0</v>
      </c>
      <c r="L6" s="44"/>
      <c r="M6" s="44"/>
      <c r="N6" s="55"/>
      <c r="O6" s="55"/>
      <c r="P6" s="46">
        <f t="shared" ref="P6:P16" si="2">SUM(R6:W6)</f>
        <v>1.7868852459016393</v>
      </c>
      <c r="R6" s="9">
        <f t="shared" ref="R6:R16" si="3">LARGE(F6:O6,1)</f>
        <v>0.91803278688524592</v>
      </c>
      <c r="S6" s="9">
        <f t="shared" ref="S6:S16" si="4">LARGE(F6:O6,2)</f>
        <v>0.86885245901639341</v>
      </c>
      <c r="T6" s="9">
        <f t="shared" ref="T6:T16" si="5">LARGE(F6:O6,3)</f>
        <v>0</v>
      </c>
      <c r="U6" s="9">
        <f t="shared" ref="U6:U16" si="6">LARGE(F6:O6,4)</f>
        <v>0</v>
      </c>
      <c r="V6" s="9">
        <f t="shared" ref="V6:V16" si="7">LARGE(F6:O6,5)</f>
        <v>0</v>
      </c>
      <c r="W6" s="9">
        <f t="shared" ref="W6:W16" si="8">LARGE(F6:O6,6)</f>
        <v>0</v>
      </c>
    </row>
    <row r="7" spans="1:23" x14ac:dyDescent="0.3">
      <c r="A7" s="42">
        <v>3</v>
      </c>
      <c r="B7" s="10"/>
      <c r="C7" s="36"/>
      <c r="D7" s="49"/>
      <c r="E7" s="52">
        <f t="shared" si="1"/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/>
      <c r="M7" s="44"/>
      <c r="N7" s="44"/>
      <c r="O7" s="44"/>
      <c r="P7" s="46">
        <f t="shared" si="2"/>
        <v>0</v>
      </c>
      <c r="R7" s="9">
        <f t="shared" si="3"/>
        <v>0</v>
      </c>
      <c r="S7" s="9">
        <f t="shared" si="4"/>
        <v>0</v>
      </c>
      <c r="T7" s="9">
        <f t="shared" si="5"/>
        <v>0</v>
      </c>
      <c r="U7" s="9">
        <f t="shared" si="6"/>
        <v>0</v>
      </c>
      <c r="V7" s="9">
        <f t="shared" si="7"/>
        <v>0</v>
      </c>
      <c r="W7" s="9">
        <f t="shared" si="8"/>
        <v>0</v>
      </c>
    </row>
    <row r="8" spans="1:23" x14ac:dyDescent="0.3">
      <c r="A8" s="42">
        <v>4</v>
      </c>
      <c r="B8" s="10"/>
      <c r="C8" s="36"/>
      <c r="D8" s="49"/>
      <c r="E8" s="52">
        <f t="shared" si="1"/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/>
      <c r="M8" s="44"/>
      <c r="N8" s="44"/>
      <c r="O8" s="44"/>
      <c r="P8" s="46">
        <f t="shared" si="2"/>
        <v>0</v>
      </c>
      <c r="R8" s="9">
        <f t="shared" si="3"/>
        <v>0</v>
      </c>
      <c r="S8" s="9">
        <f t="shared" si="4"/>
        <v>0</v>
      </c>
      <c r="T8" s="9">
        <f t="shared" si="5"/>
        <v>0</v>
      </c>
      <c r="U8" s="9">
        <f t="shared" si="6"/>
        <v>0</v>
      </c>
      <c r="V8" s="9">
        <f t="shared" si="7"/>
        <v>0</v>
      </c>
      <c r="W8" s="9">
        <f t="shared" si="8"/>
        <v>0</v>
      </c>
    </row>
    <row r="9" spans="1:23" x14ac:dyDescent="0.3">
      <c r="A9" s="42">
        <v>5</v>
      </c>
      <c r="B9" s="10"/>
      <c r="C9" s="36"/>
      <c r="D9" s="49"/>
      <c r="E9" s="52">
        <f t="shared" si="1"/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/>
      <c r="M9" s="44"/>
      <c r="N9" s="44"/>
      <c r="O9" s="44"/>
      <c r="P9" s="46">
        <f t="shared" si="2"/>
        <v>0</v>
      </c>
      <c r="R9" s="9">
        <f t="shared" si="3"/>
        <v>0</v>
      </c>
      <c r="S9" s="9">
        <f t="shared" si="4"/>
        <v>0</v>
      </c>
      <c r="T9" s="9">
        <f t="shared" si="5"/>
        <v>0</v>
      </c>
      <c r="U9" s="9">
        <f t="shared" si="6"/>
        <v>0</v>
      </c>
      <c r="V9" s="9">
        <f t="shared" si="7"/>
        <v>0</v>
      </c>
      <c r="W9" s="9">
        <f t="shared" si="8"/>
        <v>0</v>
      </c>
    </row>
    <row r="10" spans="1:23" x14ac:dyDescent="0.3">
      <c r="A10" s="42">
        <v>6</v>
      </c>
      <c r="B10" s="10"/>
      <c r="C10" s="36"/>
      <c r="D10" s="49"/>
      <c r="E10" s="52">
        <f t="shared" si="1"/>
        <v>0</v>
      </c>
      <c r="F10" s="44">
        <v>0</v>
      </c>
      <c r="G10" s="44">
        <v>0</v>
      </c>
      <c r="H10" s="44">
        <v>0</v>
      </c>
      <c r="I10" s="44">
        <v>0</v>
      </c>
      <c r="J10" s="44">
        <v>0</v>
      </c>
      <c r="K10" s="44">
        <v>0</v>
      </c>
      <c r="L10" s="44"/>
      <c r="M10" s="44"/>
      <c r="N10" s="44"/>
      <c r="O10" s="44"/>
      <c r="P10" s="46">
        <f t="shared" si="2"/>
        <v>0</v>
      </c>
      <c r="R10" s="9">
        <f t="shared" si="3"/>
        <v>0</v>
      </c>
      <c r="S10" s="9">
        <f t="shared" si="4"/>
        <v>0</v>
      </c>
      <c r="T10" s="9">
        <f t="shared" si="5"/>
        <v>0</v>
      </c>
      <c r="U10" s="9">
        <f t="shared" si="6"/>
        <v>0</v>
      </c>
      <c r="V10" s="9">
        <f t="shared" si="7"/>
        <v>0</v>
      </c>
      <c r="W10" s="9">
        <f t="shared" si="8"/>
        <v>0</v>
      </c>
    </row>
    <row r="11" spans="1:23" x14ac:dyDescent="0.3">
      <c r="A11" s="42">
        <v>7</v>
      </c>
      <c r="B11" s="12"/>
      <c r="C11" s="37"/>
      <c r="D11" s="50"/>
      <c r="E11" s="52">
        <f t="shared" si="1"/>
        <v>0</v>
      </c>
      <c r="F11" s="44">
        <v>0</v>
      </c>
      <c r="G11" s="44">
        <v>0</v>
      </c>
      <c r="H11" s="44">
        <v>0</v>
      </c>
      <c r="I11" s="44">
        <v>0</v>
      </c>
      <c r="J11" s="44">
        <v>0</v>
      </c>
      <c r="K11" s="44">
        <v>0</v>
      </c>
      <c r="L11" s="44"/>
      <c r="M11" s="44"/>
      <c r="N11" s="44"/>
      <c r="O11" s="44"/>
      <c r="P11" s="46">
        <f t="shared" si="2"/>
        <v>0</v>
      </c>
      <c r="R11" s="9">
        <f t="shared" si="3"/>
        <v>0</v>
      </c>
      <c r="S11" s="9">
        <f t="shared" si="4"/>
        <v>0</v>
      </c>
      <c r="T11" s="9">
        <f t="shared" si="5"/>
        <v>0</v>
      </c>
      <c r="U11" s="9">
        <f t="shared" si="6"/>
        <v>0</v>
      </c>
      <c r="V11" s="9">
        <f t="shared" si="7"/>
        <v>0</v>
      </c>
      <c r="W11" s="9">
        <f t="shared" si="8"/>
        <v>0</v>
      </c>
    </row>
    <row r="12" spans="1:23" s="5" customFormat="1" x14ac:dyDescent="0.3">
      <c r="A12" s="42">
        <v>8</v>
      </c>
      <c r="B12" s="35"/>
      <c r="C12" s="41"/>
      <c r="D12" s="51"/>
      <c r="E12" s="52">
        <f t="shared" si="1"/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5"/>
      <c r="M12" s="44"/>
      <c r="N12" s="44"/>
      <c r="O12" s="44"/>
      <c r="P12" s="46">
        <f t="shared" si="2"/>
        <v>0</v>
      </c>
      <c r="R12" s="9">
        <f t="shared" si="3"/>
        <v>0</v>
      </c>
      <c r="S12" s="9">
        <f t="shared" si="4"/>
        <v>0</v>
      </c>
      <c r="T12" s="9">
        <f t="shared" si="5"/>
        <v>0</v>
      </c>
      <c r="U12" s="9">
        <f t="shared" si="6"/>
        <v>0</v>
      </c>
      <c r="V12" s="9">
        <f t="shared" si="7"/>
        <v>0</v>
      </c>
      <c r="W12" s="9">
        <f t="shared" si="8"/>
        <v>0</v>
      </c>
    </row>
    <row r="13" spans="1:23" s="5" customFormat="1" x14ac:dyDescent="0.3">
      <c r="A13" s="42">
        <v>9</v>
      </c>
      <c r="B13" s="10"/>
      <c r="C13" s="10"/>
      <c r="D13" s="10"/>
      <c r="E13" s="52">
        <f t="shared" si="1"/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/>
      <c r="M13" s="44"/>
      <c r="N13" s="44"/>
      <c r="O13" s="44"/>
      <c r="P13" s="46">
        <f t="shared" si="2"/>
        <v>0</v>
      </c>
      <c r="R13" s="9">
        <f t="shared" si="3"/>
        <v>0</v>
      </c>
      <c r="S13" s="9">
        <f t="shared" si="4"/>
        <v>0</v>
      </c>
      <c r="T13" s="9">
        <f t="shared" si="5"/>
        <v>0</v>
      </c>
      <c r="U13" s="9">
        <f t="shared" si="6"/>
        <v>0</v>
      </c>
      <c r="V13" s="9">
        <f t="shared" si="7"/>
        <v>0</v>
      </c>
      <c r="W13" s="9">
        <f t="shared" si="8"/>
        <v>0</v>
      </c>
    </row>
    <row r="14" spans="1:23" s="5" customFormat="1" x14ac:dyDescent="0.3">
      <c r="A14" s="42">
        <v>10</v>
      </c>
      <c r="B14" s="10"/>
      <c r="C14" s="10"/>
      <c r="D14" s="10"/>
      <c r="E14" s="52">
        <f t="shared" si="1"/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/>
      <c r="M14" s="44"/>
      <c r="N14" s="44"/>
      <c r="O14" s="44"/>
      <c r="P14" s="46">
        <f t="shared" si="2"/>
        <v>0</v>
      </c>
      <c r="R14" s="9">
        <f t="shared" si="3"/>
        <v>0</v>
      </c>
      <c r="S14" s="9">
        <f t="shared" si="4"/>
        <v>0</v>
      </c>
      <c r="T14" s="9">
        <f t="shared" si="5"/>
        <v>0</v>
      </c>
      <c r="U14" s="9">
        <f t="shared" si="6"/>
        <v>0</v>
      </c>
      <c r="V14" s="9">
        <f t="shared" si="7"/>
        <v>0</v>
      </c>
      <c r="W14" s="9">
        <f t="shared" si="8"/>
        <v>0</v>
      </c>
    </row>
    <row r="15" spans="1:23" s="5" customFormat="1" x14ac:dyDescent="0.3">
      <c r="A15" s="42">
        <v>11</v>
      </c>
      <c r="B15" s="12"/>
      <c r="C15" s="12"/>
      <c r="D15" s="12"/>
      <c r="E15" s="52">
        <f t="shared" si="1"/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44">
        <v>0</v>
      </c>
      <c r="L15" s="44"/>
      <c r="M15" s="44"/>
      <c r="N15" s="44"/>
      <c r="O15" s="44"/>
      <c r="P15" s="46">
        <f t="shared" si="2"/>
        <v>0</v>
      </c>
      <c r="R15" s="9">
        <f t="shared" si="3"/>
        <v>0</v>
      </c>
      <c r="S15" s="9">
        <f t="shared" si="4"/>
        <v>0</v>
      </c>
      <c r="T15" s="9">
        <f t="shared" si="5"/>
        <v>0</v>
      </c>
      <c r="U15" s="9">
        <f t="shared" si="6"/>
        <v>0</v>
      </c>
      <c r="V15" s="9">
        <f t="shared" si="7"/>
        <v>0</v>
      </c>
      <c r="W15" s="9">
        <f t="shared" si="8"/>
        <v>0</v>
      </c>
    </row>
    <row r="16" spans="1:23" s="5" customFormat="1" x14ac:dyDescent="0.3">
      <c r="A16" s="42">
        <v>12</v>
      </c>
      <c r="B16" s="10"/>
      <c r="C16" s="10"/>
      <c r="D16" s="10"/>
      <c r="E16" s="52">
        <f t="shared" si="1"/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/>
      <c r="M16" s="44"/>
      <c r="N16" s="44"/>
      <c r="O16" s="44"/>
      <c r="P16" s="46">
        <f t="shared" si="2"/>
        <v>0</v>
      </c>
      <c r="R16" s="9">
        <f t="shared" si="3"/>
        <v>0</v>
      </c>
      <c r="S16" s="9">
        <f t="shared" si="4"/>
        <v>0</v>
      </c>
      <c r="T16" s="9">
        <f t="shared" si="5"/>
        <v>0</v>
      </c>
      <c r="U16" s="9">
        <f t="shared" si="6"/>
        <v>0</v>
      </c>
      <c r="V16" s="9">
        <f t="shared" si="7"/>
        <v>0</v>
      </c>
      <c r="W16" s="9">
        <f t="shared" si="8"/>
        <v>0</v>
      </c>
    </row>
    <row r="17" spans="1:23" s="5" customFormat="1" x14ac:dyDescent="0.3">
      <c r="A17" s="27"/>
      <c r="B17" s="38"/>
      <c r="C17" s="38"/>
      <c r="D17" s="38"/>
      <c r="E17" s="6"/>
      <c r="F17" s="14"/>
      <c r="G17" s="14"/>
      <c r="H17" s="16"/>
      <c r="I17" s="16"/>
      <c r="J17" s="14"/>
      <c r="K17" s="14"/>
      <c r="L17" s="14"/>
      <c r="M17" s="14"/>
      <c r="N17" s="14"/>
      <c r="O17" s="14"/>
      <c r="P17" s="28"/>
      <c r="R17" s="120"/>
      <c r="S17" s="120"/>
      <c r="T17" s="120"/>
      <c r="U17" s="120"/>
      <c r="V17" s="120"/>
    </row>
    <row r="18" spans="1:23" ht="23.4" x14ac:dyDescent="0.45">
      <c r="B18" s="19" t="s">
        <v>72</v>
      </c>
      <c r="C18" s="8"/>
      <c r="D18" s="53"/>
      <c r="H18" s="14"/>
      <c r="I18" s="14"/>
      <c r="P18" s="28"/>
      <c r="R18" s="120"/>
      <c r="S18" s="120"/>
      <c r="T18" s="120"/>
      <c r="U18" s="120"/>
      <c r="V18" s="120"/>
    </row>
    <row r="19" spans="1:23" s="5" customFormat="1" ht="15.75" customHeight="1" x14ac:dyDescent="0.3">
      <c r="A19" s="149" t="s">
        <v>32</v>
      </c>
      <c r="B19" s="150" t="s">
        <v>33</v>
      </c>
      <c r="C19" s="150" t="s">
        <v>62</v>
      </c>
      <c r="D19" s="150" t="s">
        <v>63</v>
      </c>
      <c r="E19" s="21" t="s">
        <v>70</v>
      </c>
      <c r="F19" s="151" t="s">
        <v>98</v>
      </c>
      <c r="G19" s="147"/>
      <c r="H19" s="146" t="s">
        <v>99</v>
      </c>
      <c r="I19" s="146"/>
      <c r="J19" s="147" t="s">
        <v>34</v>
      </c>
      <c r="K19" s="147"/>
      <c r="L19" s="146" t="s">
        <v>100</v>
      </c>
      <c r="M19" s="148"/>
      <c r="N19" s="152" t="s">
        <v>101</v>
      </c>
      <c r="O19" s="153"/>
      <c r="P19" s="43" t="s">
        <v>102</v>
      </c>
    </row>
    <row r="20" spans="1:23" s="5" customFormat="1" ht="15.75" customHeight="1" thickBot="1" x14ac:dyDescent="0.35">
      <c r="A20" s="149"/>
      <c r="B20" s="150"/>
      <c r="C20" s="150"/>
      <c r="D20" s="150"/>
      <c r="E20" s="22" t="s">
        <v>71</v>
      </c>
      <c r="F20" s="23" t="s">
        <v>35</v>
      </c>
      <c r="G20" s="23" t="s">
        <v>36</v>
      </c>
      <c r="H20" s="24" t="s">
        <v>37</v>
      </c>
      <c r="I20" s="24" t="s">
        <v>38</v>
      </c>
      <c r="J20" s="23" t="s">
        <v>39</v>
      </c>
      <c r="K20" s="23" t="s">
        <v>40</v>
      </c>
      <c r="L20" s="23" t="s">
        <v>41</v>
      </c>
      <c r="M20" s="47" t="s">
        <v>42</v>
      </c>
      <c r="N20" s="23" t="s">
        <v>103</v>
      </c>
      <c r="O20" s="47" t="s">
        <v>104</v>
      </c>
      <c r="P20" s="48" t="s">
        <v>97</v>
      </c>
      <c r="R20" s="25" t="s">
        <v>105</v>
      </c>
      <c r="S20" s="26"/>
      <c r="T20" s="26"/>
      <c r="U20" s="26"/>
      <c r="V20" s="26"/>
    </row>
    <row r="21" spans="1:23" x14ac:dyDescent="0.3">
      <c r="A21" s="42">
        <v>1</v>
      </c>
      <c r="B21" s="57" t="s">
        <v>73</v>
      </c>
      <c r="C21" s="58" t="s">
        <v>73</v>
      </c>
      <c r="D21" s="59" t="s">
        <v>74</v>
      </c>
      <c r="E21" s="52">
        <f t="shared" ref="E21:E29" si="9">COUNTIF(F21:M21,"&gt;0")</f>
        <v>2</v>
      </c>
      <c r="F21" s="44">
        <v>1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/>
      <c r="M21" s="44"/>
      <c r="N21" s="44"/>
      <c r="O21" s="44"/>
      <c r="P21" s="46">
        <f t="shared" ref="P21:P29" si="10">SUM(R21:V21)</f>
        <v>2</v>
      </c>
      <c r="R21" s="9">
        <f t="shared" ref="R21:R29" si="11">LARGE(F21:O21,1)</f>
        <v>1</v>
      </c>
      <c r="S21" s="9">
        <f t="shared" ref="S21:S29" si="12">LARGE(F21:O21,2)</f>
        <v>1</v>
      </c>
      <c r="T21" s="9">
        <f t="shared" ref="T21:T29" si="13">LARGE(F21:O21,3)</f>
        <v>0</v>
      </c>
      <c r="U21" s="9">
        <f t="shared" ref="U21:U29" si="14">LARGE(F21:O21,4)</f>
        <v>0</v>
      </c>
      <c r="V21" s="9">
        <f t="shared" ref="V21:V29" si="15">LARGE(F21:O21,5)</f>
        <v>0</v>
      </c>
      <c r="W21" s="9">
        <f t="shared" ref="W21:W29" si="16">LARGE(F21:O21,6)</f>
        <v>0</v>
      </c>
    </row>
    <row r="22" spans="1:23" x14ac:dyDescent="0.3">
      <c r="A22" s="42">
        <v>2</v>
      </c>
      <c r="B22" s="60" t="s">
        <v>146</v>
      </c>
      <c r="C22" s="61" t="s">
        <v>147</v>
      </c>
      <c r="D22" s="62" t="s">
        <v>148</v>
      </c>
      <c r="E22" s="52">
        <f t="shared" si="9"/>
        <v>2</v>
      </c>
      <c r="F22" s="44">
        <v>0.9242424242424242</v>
      </c>
      <c r="G22" s="44">
        <v>0.96923076923076923</v>
      </c>
      <c r="H22" s="44">
        <v>0</v>
      </c>
      <c r="I22" s="44">
        <v>0</v>
      </c>
      <c r="J22" s="44">
        <v>0</v>
      </c>
      <c r="K22" s="44">
        <v>0</v>
      </c>
      <c r="L22" s="44"/>
      <c r="M22" s="44"/>
      <c r="N22" s="44"/>
      <c r="O22" s="44"/>
      <c r="P22" s="46">
        <f t="shared" si="10"/>
        <v>1.8934731934731934</v>
      </c>
      <c r="R22" s="9">
        <f t="shared" si="11"/>
        <v>0.96923076923076923</v>
      </c>
      <c r="S22" s="9">
        <f t="shared" si="12"/>
        <v>0.9242424242424242</v>
      </c>
      <c r="T22" s="9">
        <f t="shared" si="13"/>
        <v>0</v>
      </c>
      <c r="U22" s="9">
        <f t="shared" si="14"/>
        <v>0</v>
      </c>
      <c r="V22" s="9">
        <f t="shared" si="15"/>
        <v>0</v>
      </c>
      <c r="W22" s="9">
        <f t="shared" si="16"/>
        <v>0</v>
      </c>
    </row>
    <row r="23" spans="1:23" x14ac:dyDescent="0.3">
      <c r="A23" s="42">
        <v>3</v>
      </c>
      <c r="B23" s="60" t="s">
        <v>149</v>
      </c>
      <c r="C23" s="61" t="s">
        <v>149</v>
      </c>
      <c r="D23" s="62" t="s">
        <v>150</v>
      </c>
      <c r="E23" s="52">
        <f t="shared" si="9"/>
        <v>2</v>
      </c>
      <c r="F23" s="44">
        <v>0.89393939393939392</v>
      </c>
      <c r="G23" s="44">
        <v>0.87692307692307692</v>
      </c>
      <c r="H23" s="44">
        <v>0</v>
      </c>
      <c r="I23" s="44">
        <v>0</v>
      </c>
      <c r="J23" s="44">
        <v>0</v>
      </c>
      <c r="K23" s="44">
        <v>0</v>
      </c>
      <c r="L23" s="45"/>
      <c r="M23" s="44"/>
      <c r="N23" s="44"/>
      <c r="O23" s="44"/>
      <c r="P23" s="46">
        <f t="shared" si="10"/>
        <v>1.7708624708624709</v>
      </c>
      <c r="R23" s="9">
        <f t="shared" si="11"/>
        <v>0.89393939393939392</v>
      </c>
      <c r="S23" s="9">
        <f t="shared" si="12"/>
        <v>0.87692307692307692</v>
      </c>
      <c r="T23" s="9">
        <f t="shared" si="13"/>
        <v>0</v>
      </c>
      <c r="U23" s="9">
        <f t="shared" si="14"/>
        <v>0</v>
      </c>
      <c r="V23" s="9">
        <f t="shared" si="15"/>
        <v>0</v>
      </c>
      <c r="W23" s="9">
        <f t="shared" si="16"/>
        <v>0</v>
      </c>
    </row>
    <row r="24" spans="1:23" x14ac:dyDescent="0.3">
      <c r="A24" s="42">
        <v>4</v>
      </c>
      <c r="B24" s="60" t="s">
        <v>87</v>
      </c>
      <c r="C24" s="61" t="s">
        <v>151</v>
      </c>
      <c r="D24" s="62" t="s">
        <v>26</v>
      </c>
      <c r="E24" s="52">
        <f t="shared" si="9"/>
        <v>2</v>
      </c>
      <c r="F24" s="44">
        <v>0.80303030303030298</v>
      </c>
      <c r="G24" s="44">
        <v>0.86153846153846159</v>
      </c>
      <c r="H24" s="44">
        <v>0</v>
      </c>
      <c r="I24" s="44">
        <v>0</v>
      </c>
      <c r="J24" s="44">
        <v>0</v>
      </c>
      <c r="K24" s="44">
        <v>0</v>
      </c>
      <c r="L24" s="44"/>
      <c r="M24" s="44"/>
      <c r="N24" s="44"/>
      <c r="O24" s="44"/>
      <c r="P24" s="46">
        <f t="shared" si="10"/>
        <v>1.6645687645687646</v>
      </c>
      <c r="R24" s="9">
        <f t="shared" si="11"/>
        <v>0.86153846153846159</v>
      </c>
      <c r="S24" s="9">
        <f t="shared" si="12"/>
        <v>0.80303030303030298</v>
      </c>
      <c r="T24" s="9">
        <f t="shared" si="13"/>
        <v>0</v>
      </c>
      <c r="U24" s="9">
        <f t="shared" si="14"/>
        <v>0</v>
      </c>
      <c r="V24" s="9">
        <f t="shared" si="15"/>
        <v>0</v>
      </c>
      <c r="W24" s="9">
        <f t="shared" si="16"/>
        <v>0</v>
      </c>
    </row>
    <row r="25" spans="1:23" x14ac:dyDescent="0.3">
      <c r="A25" s="42">
        <v>5</v>
      </c>
      <c r="B25" s="60" t="s">
        <v>152</v>
      </c>
      <c r="C25" s="61" t="s">
        <v>153</v>
      </c>
      <c r="D25" s="62" t="s">
        <v>154</v>
      </c>
      <c r="E25" s="52">
        <f t="shared" si="9"/>
        <v>2</v>
      </c>
      <c r="F25" s="44">
        <v>0.68181818181818177</v>
      </c>
      <c r="G25" s="44">
        <v>0.70769230769230773</v>
      </c>
      <c r="H25" s="44">
        <v>0</v>
      </c>
      <c r="I25" s="44">
        <v>0</v>
      </c>
      <c r="J25" s="44">
        <v>0</v>
      </c>
      <c r="K25" s="44">
        <v>0</v>
      </c>
      <c r="L25" s="44"/>
      <c r="M25" s="44"/>
      <c r="N25" s="44"/>
      <c r="O25" s="44"/>
      <c r="P25" s="46">
        <f t="shared" si="10"/>
        <v>1.3895104895104895</v>
      </c>
      <c r="R25" s="9">
        <f t="shared" si="11"/>
        <v>0.70769230769230773</v>
      </c>
      <c r="S25" s="9">
        <f t="shared" si="12"/>
        <v>0.68181818181818177</v>
      </c>
      <c r="T25" s="9">
        <f t="shared" si="13"/>
        <v>0</v>
      </c>
      <c r="U25" s="9">
        <f t="shared" si="14"/>
        <v>0</v>
      </c>
      <c r="V25" s="9">
        <f t="shared" si="15"/>
        <v>0</v>
      </c>
      <c r="W25" s="9">
        <f t="shared" si="16"/>
        <v>0</v>
      </c>
    </row>
    <row r="26" spans="1:23" x14ac:dyDescent="0.3">
      <c r="A26" s="42">
        <v>6</v>
      </c>
      <c r="B26" s="10"/>
      <c r="C26" s="10"/>
      <c r="D26" s="10"/>
      <c r="E26" s="52">
        <f t="shared" si="9"/>
        <v>0</v>
      </c>
      <c r="F26" s="44">
        <v>0</v>
      </c>
      <c r="G26" s="44">
        <v>0</v>
      </c>
      <c r="H26" s="44">
        <v>0</v>
      </c>
      <c r="I26" s="44">
        <v>0</v>
      </c>
      <c r="J26" s="44">
        <v>0</v>
      </c>
      <c r="K26" s="44">
        <v>0</v>
      </c>
      <c r="L26" s="44"/>
      <c r="M26" s="44"/>
      <c r="N26" s="44"/>
      <c r="O26" s="44"/>
      <c r="P26" s="46">
        <f t="shared" si="10"/>
        <v>0</v>
      </c>
      <c r="R26" s="9">
        <f t="shared" si="11"/>
        <v>0</v>
      </c>
      <c r="S26" s="9">
        <f t="shared" si="12"/>
        <v>0</v>
      </c>
      <c r="T26" s="9">
        <f t="shared" si="13"/>
        <v>0</v>
      </c>
      <c r="U26" s="9">
        <f t="shared" si="14"/>
        <v>0</v>
      </c>
      <c r="V26" s="9">
        <f t="shared" si="15"/>
        <v>0</v>
      </c>
      <c r="W26" s="9">
        <f t="shared" si="16"/>
        <v>0</v>
      </c>
    </row>
    <row r="27" spans="1:23" x14ac:dyDescent="0.3">
      <c r="A27" s="42">
        <v>7</v>
      </c>
      <c r="B27" s="10"/>
      <c r="C27" s="10"/>
      <c r="D27" s="10"/>
      <c r="E27" s="52">
        <f t="shared" si="9"/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/>
      <c r="M27" s="44"/>
      <c r="N27" s="44"/>
      <c r="O27" s="44"/>
      <c r="P27" s="46">
        <f t="shared" si="10"/>
        <v>0</v>
      </c>
      <c r="R27" s="9">
        <f t="shared" si="11"/>
        <v>0</v>
      </c>
      <c r="S27" s="9">
        <f t="shared" si="12"/>
        <v>0</v>
      </c>
      <c r="T27" s="9">
        <f t="shared" si="13"/>
        <v>0</v>
      </c>
      <c r="U27" s="9">
        <f t="shared" si="14"/>
        <v>0</v>
      </c>
      <c r="V27" s="9">
        <f t="shared" si="15"/>
        <v>0</v>
      </c>
      <c r="W27" s="9">
        <f t="shared" si="16"/>
        <v>0</v>
      </c>
    </row>
    <row r="28" spans="1:23" s="5" customFormat="1" x14ac:dyDescent="0.3">
      <c r="A28" s="42">
        <v>8</v>
      </c>
      <c r="B28" s="12"/>
      <c r="C28" s="12"/>
      <c r="D28" s="12"/>
      <c r="E28" s="52">
        <f t="shared" si="9"/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/>
      <c r="M28" s="44"/>
      <c r="N28" s="44"/>
      <c r="O28" s="44"/>
      <c r="P28" s="46">
        <f t="shared" si="10"/>
        <v>0</v>
      </c>
      <c r="R28" s="9">
        <f t="shared" si="11"/>
        <v>0</v>
      </c>
      <c r="S28" s="9">
        <f t="shared" si="12"/>
        <v>0</v>
      </c>
      <c r="T28" s="9">
        <f t="shared" si="13"/>
        <v>0</v>
      </c>
      <c r="U28" s="9">
        <f t="shared" si="14"/>
        <v>0</v>
      </c>
      <c r="V28" s="9">
        <f t="shared" si="15"/>
        <v>0</v>
      </c>
      <c r="W28" s="9">
        <f t="shared" si="16"/>
        <v>0</v>
      </c>
    </row>
    <row r="29" spans="1:23" s="5" customFormat="1" x14ac:dyDescent="0.3">
      <c r="A29" s="42">
        <v>9</v>
      </c>
      <c r="B29" s="10"/>
      <c r="C29" s="10"/>
      <c r="D29" s="10"/>
      <c r="E29" s="52">
        <f t="shared" si="9"/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/>
      <c r="M29" s="44"/>
      <c r="N29" s="44"/>
      <c r="O29" s="44"/>
      <c r="P29" s="46">
        <f t="shared" si="10"/>
        <v>0</v>
      </c>
      <c r="R29" s="9">
        <f t="shared" si="11"/>
        <v>0</v>
      </c>
      <c r="S29" s="9">
        <f t="shared" si="12"/>
        <v>0</v>
      </c>
      <c r="T29" s="9">
        <f t="shared" si="13"/>
        <v>0</v>
      </c>
      <c r="U29" s="9">
        <f t="shared" si="14"/>
        <v>0</v>
      </c>
      <c r="V29" s="9">
        <f t="shared" si="15"/>
        <v>0</v>
      </c>
      <c r="W29" s="9">
        <f t="shared" si="16"/>
        <v>0</v>
      </c>
    </row>
    <row r="30" spans="1:23" s="5" customFormat="1" x14ac:dyDescent="0.3">
      <c r="A30" s="27"/>
      <c r="B30" s="40"/>
      <c r="C30" s="40"/>
      <c r="D30" s="40"/>
      <c r="E30" s="6"/>
      <c r="F30" s="14"/>
      <c r="G30" s="14"/>
      <c r="H30" s="16"/>
      <c r="I30" s="16"/>
      <c r="J30" s="14"/>
      <c r="K30" s="14"/>
      <c r="L30" s="14"/>
      <c r="M30" s="14"/>
      <c r="N30" s="14"/>
      <c r="O30" s="14"/>
      <c r="P30" s="28"/>
      <c r="R30" s="120"/>
      <c r="S30" s="120"/>
      <c r="T30" s="120"/>
      <c r="U30" s="120"/>
      <c r="V30" s="120"/>
    </row>
    <row r="31" spans="1:23" ht="23.4" x14ac:dyDescent="0.45">
      <c r="B31" s="19" t="s">
        <v>75</v>
      </c>
      <c r="C31" s="29"/>
      <c r="D31" s="53"/>
      <c r="E31" s="54"/>
      <c r="H31" s="14"/>
      <c r="I31" s="14"/>
      <c r="P31" s="28"/>
      <c r="R31" s="120"/>
      <c r="S31" s="120"/>
      <c r="T31" s="120"/>
      <c r="U31" s="120"/>
      <c r="V31" s="120"/>
    </row>
    <row r="32" spans="1:23" s="5" customFormat="1" ht="15.75" customHeight="1" x14ac:dyDescent="0.3">
      <c r="A32" s="149" t="s">
        <v>32</v>
      </c>
      <c r="B32" s="150" t="s">
        <v>33</v>
      </c>
      <c r="C32" s="150" t="s">
        <v>62</v>
      </c>
      <c r="D32" s="150" t="s">
        <v>63</v>
      </c>
      <c r="E32" s="21" t="s">
        <v>70</v>
      </c>
      <c r="F32" s="151" t="s">
        <v>98</v>
      </c>
      <c r="G32" s="147"/>
      <c r="H32" s="146" t="s">
        <v>99</v>
      </c>
      <c r="I32" s="146"/>
      <c r="J32" s="147" t="s">
        <v>34</v>
      </c>
      <c r="K32" s="147"/>
      <c r="L32" s="146" t="s">
        <v>100</v>
      </c>
      <c r="M32" s="148"/>
      <c r="N32" s="152" t="s">
        <v>101</v>
      </c>
      <c r="O32" s="153"/>
      <c r="P32" s="43" t="s">
        <v>102</v>
      </c>
    </row>
    <row r="33" spans="1:23" s="5" customFormat="1" ht="15.75" customHeight="1" thickBot="1" x14ac:dyDescent="0.35">
      <c r="A33" s="149"/>
      <c r="B33" s="150"/>
      <c r="C33" s="150"/>
      <c r="D33" s="150"/>
      <c r="E33" s="22" t="s">
        <v>71</v>
      </c>
      <c r="F33" s="23" t="s">
        <v>35</v>
      </c>
      <c r="G33" s="23" t="s">
        <v>36</v>
      </c>
      <c r="H33" s="24" t="s">
        <v>37</v>
      </c>
      <c r="I33" s="24" t="s">
        <v>38</v>
      </c>
      <c r="J33" s="23" t="s">
        <v>39</v>
      </c>
      <c r="K33" s="23" t="s">
        <v>40</v>
      </c>
      <c r="L33" s="23" t="s">
        <v>41</v>
      </c>
      <c r="M33" s="47" t="s">
        <v>42</v>
      </c>
      <c r="N33" s="23" t="s">
        <v>103</v>
      </c>
      <c r="O33" s="47" t="s">
        <v>104</v>
      </c>
      <c r="P33" s="48" t="s">
        <v>97</v>
      </c>
      <c r="R33" s="25" t="s">
        <v>105</v>
      </c>
      <c r="S33" s="26"/>
      <c r="T33" s="26"/>
      <c r="U33" s="26"/>
      <c r="V33" s="26"/>
    </row>
    <row r="34" spans="1:23" x14ac:dyDescent="0.3">
      <c r="A34" s="42">
        <v>1</v>
      </c>
      <c r="B34" s="57" t="s">
        <v>4</v>
      </c>
      <c r="C34" s="58" t="s">
        <v>48</v>
      </c>
      <c r="D34" s="59" t="s">
        <v>66</v>
      </c>
      <c r="E34" s="52">
        <f>COUNTIF(F34:O34,"&gt;0")</f>
        <v>2</v>
      </c>
      <c r="F34" s="72">
        <v>1</v>
      </c>
      <c r="G34" s="73">
        <v>0.97333333333333338</v>
      </c>
      <c r="H34" s="44">
        <v>0</v>
      </c>
      <c r="I34" s="44">
        <v>0</v>
      </c>
      <c r="J34" s="44">
        <v>0</v>
      </c>
      <c r="K34" s="44">
        <v>0</v>
      </c>
      <c r="L34" s="44"/>
      <c r="M34" s="44"/>
      <c r="N34" s="44"/>
      <c r="O34" s="44"/>
      <c r="P34" s="46">
        <f t="shared" ref="P34:P79" si="17">SUM(R34:V34)</f>
        <v>1.9733333333333334</v>
      </c>
      <c r="R34" s="9">
        <f t="shared" ref="R34:R79" si="18">LARGE(F34:O34,1)</f>
        <v>1</v>
      </c>
      <c r="S34" s="9">
        <f>LARGE(F34:O34,2)</f>
        <v>0.97333333333333338</v>
      </c>
      <c r="T34" s="9">
        <f t="shared" ref="T34:T79" si="19">LARGE(F34:O34,3)</f>
        <v>0</v>
      </c>
      <c r="U34" s="9">
        <f t="shared" ref="U34:U79" si="20">LARGE(F34:O34,4)</f>
        <v>0</v>
      </c>
      <c r="V34" s="9">
        <f t="shared" ref="V34:V79" si="21">LARGE(F34:O34,5)</f>
        <v>0</v>
      </c>
      <c r="W34" s="9">
        <f t="shared" ref="W34:W79" si="22">LARGE(F34:O34,6)</f>
        <v>0</v>
      </c>
    </row>
    <row r="35" spans="1:23" x14ac:dyDescent="0.3">
      <c r="A35" s="42">
        <v>2</v>
      </c>
      <c r="B35" s="60" t="s">
        <v>108</v>
      </c>
      <c r="C35" s="61" t="s">
        <v>106</v>
      </c>
      <c r="D35" s="62" t="s">
        <v>107</v>
      </c>
      <c r="E35" s="52">
        <f t="shared" ref="E35:E79" si="23">COUNTIF(F35:M35,"&gt;0")</f>
        <v>2</v>
      </c>
      <c r="F35" s="45">
        <v>0.96103896103896103</v>
      </c>
      <c r="G35" s="45">
        <v>1</v>
      </c>
      <c r="H35" s="44">
        <v>0</v>
      </c>
      <c r="I35" s="44">
        <v>0</v>
      </c>
      <c r="J35" s="44">
        <v>0</v>
      </c>
      <c r="K35" s="44">
        <v>0</v>
      </c>
      <c r="L35" s="44"/>
      <c r="M35" s="44"/>
      <c r="N35" s="44"/>
      <c r="O35" s="44"/>
      <c r="P35" s="46">
        <f t="shared" si="17"/>
        <v>1.9610389610389611</v>
      </c>
      <c r="R35" s="9">
        <f t="shared" si="18"/>
        <v>1</v>
      </c>
      <c r="S35" s="9">
        <f t="shared" ref="S35:S79" si="24">LARGE(F35:O35,2)</f>
        <v>0.96103896103896103</v>
      </c>
      <c r="T35" s="9">
        <f t="shared" si="19"/>
        <v>0</v>
      </c>
      <c r="U35" s="9">
        <f t="shared" si="20"/>
        <v>0</v>
      </c>
      <c r="V35" s="9">
        <f t="shared" si="21"/>
        <v>0</v>
      </c>
      <c r="W35" s="9">
        <f t="shared" si="22"/>
        <v>0</v>
      </c>
    </row>
    <row r="36" spans="1:23" x14ac:dyDescent="0.3">
      <c r="A36" s="42">
        <v>3</v>
      </c>
      <c r="B36" s="60" t="s">
        <v>0</v>
      </c>
      <c r="C36" s="61" t="s">
        <v>1</v>
      </c>
      <c r="D36" s="62" t="s">
        <v>2</v>
      </c>
      <c r="E36" s="52">
        <f t="shared" si="23"/>
        <v>2</v>
      </c>
      <c r="F36" s="45">
        <v>0.96103896103896103</v>
      </c>
      <c r="G36" s="45">
        <v>0.93333333333333335</v>
      </c>
      <c r="H36" s="44">
        <v>0</v>
      </c>
      <c r="I36" s="44">
        <v>0</v>
      </c>
      <c r="J36" s="44">
        <v>0</v>
      </c>
      <c r="K36" s="44">
        <v>0</v>
      </c>
      <c r="L36" s="44"/>
      <c r="M36" s="45"/>
      <c r="N36" s="45"/>
      <c r="O36" s="45"/>
      <c r="P36" s="46">
        <f t="shared" si="17"/>
        <v>1.8943722943722943</v>
      </c>
      <c r="R36" s="9">
        <f t="shared" si="18"/>
        <v>0.96103896103896103</v>
      </c>
      <c r="S36" s="9">
        <f t="shared" si="24"/>
        <v>0.93333333333333335</v>
      </c>
      <c r="T36" s="9">
        <f t="shared" si="19"/>
        <v>0</v>
      </c>
      <c r="U36" s="9">
        <f t="shared" si="20"/>
        <v>0</v>
      </c>
      <c r="V36" s="9">
        <f t="shared" si="21"/>
        <v>0</v>
      </c>
      <c r="W36" s="9">
        <f t="shared" si="22"/>
        <v>0</v>
      </c>
    </row>
    <row r="37" spans="1:23" x14ac:dyDescent="0.3">
      <c r="A37" s="42">
        <v>4</v>
      </c>
      <c r="B37" s="60" t="s">
        <v>113</v>
      </c>
      <c r="C37" s="61" t="s">
        <v>43</v>
      </c>
      <c r="D37" s="62" t="s">
        <v>112</v>
      </c>
      <c r="E37" s="52">
        <f t="shared" si="23"/>
        <v>2</v>
      </c>
      <c r="F37" s="45">
        <v>0.92207792207792205</v>
      </c>
      <c r="G37" s="45">
        <v>0.92</v>
      </c>
      <c r="H37" s="44">
        <v>0</v>
      </c>
      <c r="I37" s="44">
        <v>0</v>
      </c>
      <c r="J37" s="44">
        <v>0</v>
      </c>
      <c r="K37" s="44">
        <v>0</v>
      </c>
      <c r="L37" s="44"/>
      <c r="M37" s="44"/>
      <c r="N37" s="44"/>
      <c r="O37" s="44"/>
      <c r="P37" s="46">
        <f t="shared" si="17"/>
        <v>1.8420779220779222</v>
      </c>
      <c r="R37" s="9">
        <f t="shared" si="18"/>
        <v>0.92207792207792205</v>
      </c>
      <c r="S37" s="9">
        <f t="shared" si="24"/>
        <v>0.92</v>
      </c>
      <c r="T37" s="9">
        <f t="shared" si="19"/>
        <v>0</v>
      </c>
      <c r="U37" s="9">
        <f t="shared" si="20"/>
        <v>0</v>
      </c>
      <c r="V37" s="9">
        <f t="shared" si="21"/>
        <v>0</v>
      </c>
      <c r="W37" s="9">
        <f t="shared" si="22"/>
        <v>0</v>
      </c>
    </row>
    <row r="38" spans="1:23" x14ac:dyDescent="0.3">
      <c r="A38" s="42">
        <v>5</v>
      </c>
      <c r="B38" s="60" t="s">
        <v>60</v>
      </c>
      <c r="C38" s="61" t="s">
        <v>22</v>
      </c>
      <c r="D38" s="62" t="s">
        <v>23</v>
      </c>
      <c r="E38" s="52">
        <f t="shared" si="23"/>
        <v>2</v>
      </c>
      <c r="F38" s="45">
        <v>0.87012987012987009</v>
      </c>
      <c r="G38" s="45">
        <v>0.96</v>
      </c>
      <c r="H38" s="44">
        <v>0</v>
      </c>
      <c r="I38" s="44">
        <v>0</v>
      </c>
      <c r="J38" s="44">
        <v>0</v>
      </c>
      <c r="K38" s="44">
        <v>0</v>
      </c>
      <c r="L38" s="44"/>
      <c r="M38" s="44"/>
      <c r="N38" s="44"/>
      <c r="O38" s="44"/>
      <c r="P38" s="46">
        <f t="shared" si="17"/>
        <v>1.8301298701298701</v>
      </c>
      <c r="R38" s="9">
        <f t="shared" si="18"/>
        <v>0.96</v>
      </c>
      <c r="S38" s="9">
        <f t="shared" si="24"/>
        <v>0.87012987012987009</v>
      </c>
      <c r="T38" s="9">
        <f t="shared" si="19"/>
        <v>0</v>
      </c>
      <c r="U38" s="9">
        <f t="shared" si="20"/>
        <v>0</v>
      </c>
      <c r="V38" s="9">
        <f t="shared" si="21"/>
        <v>0</v>
      </c>
      <c r="W38" s="9">
        <f t="shared" si="22"/>
        <v>0</v>
      </c>
    </row>
    <row r="39" spans="1:23" x14ac:dyDescent="0.3">
      <c r="A39" s="42">
        <v>6</v>
      </c>
      <c r="B39" s="60" t="s">
        <v>115</v>
      </c>
      <c r="C39" s="61" t="s">
        <v>43</v>
      </c>
      <c r="D39" s="62" t="s">
        <v>3</v>
      </c>
      <c r="E39" s="52">
        <f t="shared" si="23"/>
        <v>2</v>
      </c>
      <c r="F39" s="45">
        <v>0.90909090909090906</v>
      </c>
      <c r="G39" s="45">
        <v>0.90666666666666662</v>
      </c>
      <c r="H39" s="44">
        <v>0</v>
      </c>
      <c r="I39" s="44">
        <v>0</v>
      </c>
      <c r="J39" s="44">
        <v>0</v>
      </c>
      <c r="K39" s="44">
        <v>0</v>
      </c>
      <c r="L39" s="44"/>
      <c r="M39" s="44"/>
      <c r="N39" s="44"/>
      <c r="O39" s="44"/>
      <c r="P39" s="46">
        <f t="shared" si="17"/>
        <v>1.8157575757575757</v>
      </c>
      <c r="R39" s="9">
        <f t="shared" si="18"/>
        <v>0.90909090909090906</v>
      </c>
      <c r="S39" s="9">
        <f t="shared" si="24"/>
        <v>0.90666666666666662</v>
      </c>
      <c r="T39" s="9">
        <f t="shared" si="19"/>
        <v>0</v>
      </c>
      <c r="U39" s="9">
        <f t="shared" si="20"/>
        <v>0</v>
      </c>
      <c r="V39" s="9">
        <f t="shared" si="21"/>
        <v>0</v>
      </c>
      <c r="W39" s="9">
        <f t="shared" si="22"/>
        <v>0</v>
      </c>
    </row>
    <row r="40" spans="1:23" x14ac:dyDescent="0.3">
      <c r="A40" s="42">
        <v>7</v>
      </c>
      <c r="B40" s="60" t="s">
        <v>55</v>
      </c>
      <c r="C40" s="61" t="s">
        <v>5</v>
      </c>
      <c r="D40" s="62" t="s">
        <v>6</v>
      </c>
      <c r="E40" s="52">
        <f>COUNTIF(F40:O40,"&gt;0")</f>
        <v>2</v>
      </c>
      <c r="F40" s="45">
        <v>0.92207792207792205</v>
      </c>
      <c r="G40" s="45">
        <v>0.8666666666666667</v>
      </c>
      <c r="H40" s="44">
        <v>0</v>
      </c>
      <c r="I40" s="44">
        <v>0</v>
      </c>
      <c r="J40" s="44">
        <v>0</v>
      </c>
      <c r="K40" s="44">
        <v>0</v>
      </c>
      <c r="L40" s="44"/>
      <c r="M40" s="44"/>
      <c r="N40" s="44"/>
      <c r="O40" s="44"/>
      <c r="P40" s="46">
        <f t="shared" si="17"/>
        <v>1.7887445887445887</v>
      </c>
      <c r="R40" s="9">
        <f t="shared" si="18"/>
        <v>0.92207792207792205</v>
      </c>
      <c r="S40" s="9">
        <f t="shared" si="24"/>
        <v>0.8666666666666667</v>
      </c>
      <c r="T40" s="9">
        <f t="shared" si="19"/>
        <v>0</v>
      </c>
      <c r="U40" s="9">
        <f t="shared" si="20"/>
        <v>0</v>
      </c>
      <c r="V40" s="9">
        <f t="shared" si="21"/>
        <v>0</v>
      </c>
      <c r="W40" s="9">
        <f t="shared" si="22"/>
        <v>0</v>
      </c>
    </row>
    <row r="41" spans="1:23" x14ac:dyDescent="0.3">
      <c r="A41" s="42">
        <v>8</v>
      </c>
      <c r="B41" s="60" t="s">
        <v>27</v>
      </c>
      <c r="C41" s="61" t="s">
        <v>53</v>
      </c>
      <c r="D41" s="62" t="s">
        <v>28</v>
      </c>
      <c r="E41" s="52">
        <f t="shared" si="23"/>
        <v>2</v>
      </c>
      <c r="F41" s="45">
        <v>0.81818181818181823</v>
      </c>
      <c r="G41" s="45">
        <v>0.96</v>
      </c>
      <c r="H41" s="44">
        <v>0</v>
      </c>
      <c r="I41" s="44">
        <v>0</v>
      </c>
      <c r="J41" s="44">
        <v>0</v>
      </c>
      <c r="K41" s="44">
        <v>0</v>
      </c>
      <c r="L41" s="44"/>
      <c r="M41" s="44"/>
      <c r="N41" s="44"/>
      <c r="O41" s="44"/>
      <c r="P41" s="46">
        <f t="shared" si="17"/>
        <v>1.7781818181818183</v>
      </c>
      <c r="R41" s="9">
        <f t="shared" si="18"/>
        <v>0.96</v>
      </c>
      <c r="S41" s="9">
        <f t="shared" si="24"/>
        <v>0.81818181818181823</v>
      </c>
      <c r="T41" s="9">
        <f t="shared" si="19"/>
        <v>0</v>
      </c>
      <c r="U41" s="9">
        <f t="shared" si="20"/>
        <v>0</v>
      </c>
      <c r="V41" s="9">
        <f t="shared" si="21"/>
        <v>0</v>
      </c>
      <c r="W41" s="9">
        <f t="shared" si="22"/>
        <v>0</v>
      </c>
    </row>
    <row r="42" spans="1:23" x14ac:dyDescent="0.3">
      <c r="A42" s="42">
        <v>9</v>
      </c>
      <c r="B42" s="60" t="s">
        <v>76</v>
      </c>
      <c r="C42" s="61" t="s">
        <v>77</v>
      </c>
      <c r="D42" s="62" t="s">
        <v>78</v>
      </c>
      <c r="E42" s="52">
        <f t="shared" si="23"/>
        <v>2</v>
      </c>
      <c r="F42" s="45">
        <v>0.88311688311688308</v>
      </c>
      <c r="G42" s="45">
        <v>0.89333333333333331</v>
      </c>
      <c r="H42" s="44">
        <v>0</v>
      </c>
      <c r="I42" s="44">
        <v>0</v>
      </c>
      <c r="J42" s="44">
        <v>0</v>
      </c>
      <c r="K42" s="44">
        <v>0</v>
      </c>
      <c r="L42" s="44"/>
      <c r="M42" s="44"/>
      <c r="N42" s="44"/>
      <c r="O42" s="44"/>
      <c r="P42" s="46">
        <f t="shared" si="17"/>
        <v>1.7764502164502165</v>
      </c>
      <c r="R42" s="9">
        <f t="shared" si="18"/>
        <v>0.89333333333333331</v>
      </c>
      <c r="S42" s="9">
        <f t="shared" si="24"/>
        <v>0.88311688311688308</v>
      </c>
      <c r="T42" s="9">
        <f t="shared" si="19"/>
        <v>0</v>
      </c>
      <c r="U42" s="9">
        <f t="shared" si="20"/>
        <v>0</v>
      </c>
      <c r="V42" s="9">
        <f t="shared" si="21"/>
        <v>0</v>
      </c>
      <c r="W42" s="9">
        <f t="shared" si="22"/>
        <v>0</v>
      </c>
    </row>
    <row r="43" spans="1:23" x14ac:dyDescent="0.3">
      <c r="A43" s="42">
        <v>10</v>
      </c>
      <c r="B43" s="60" t="s">
        <v>118</v>
      </c>
      <c r="C43" s="61" t="s">
        <v>12</v>
      </c>
      <c r="D43" s="62" t="s">
        <v>81</v>
      </c>
      <c r="E43" s="52">
        <f t="shared" si="23"/>
        <v>2</v>
      </c>
      <c r="F43" s="45">
        <v>0.89610389610389607</v>
      </c>
      <c r="G43" s="45">
        <v>0.88</v>
      </c>
      <c r="H43" s="44">
        <v>0</v>
      </c>
      <c r="I43" s="44">
        <v>0</v>
      </c>
      <c r="J43" s="44">
        <v>0</v>
      </c>
      <c r="K43" s="44">
        <v>0</v>
      </c>
      <c r="L43" s="44"/>
      <c r="M43" s="44"/>
      <c r="N43" s="44"/>
      <c r="O43" s="44"/>
      <c r="P43" s="46">
        <f t="shared" si="17"/>
        <v>1.776103896103896</v>
      </c>
      <c r="R43" s="9">
        <f t="shared" si="18"/>
        <v>0.89610389610389607</v>
      </c>
      <c r="S43" s="9">
        <f t="shared" si="24"/>
        <v>0.88</v>
      </c>
      <c r="T43" s="9">
        <f t="shared" si="19"/>
        <v>0</v>
      </c>
      <c r="U43" s="9">
        <f t="shared" si="20"/>
        <v>0</v>
      </c>
      <c r="V43" s="9">
        <f t="shared" si="21"/>
        <v>0</v>
      </c>
      <c r="W43" s="9">
        <f t="shared" si="22"/>
        <v>0</v>
      </c>
    </row>
    <row r="44" spans="1:23" x14ac:dyDescent="0.3">
      <c r="A44" s="42">
        <v>11</v>
      </c>
      <c r="B44" s="60" t="s">
        <v>114</v>
      </c>
      <c r="C44" s="61" t="s">
        <v>54</v>
      </c>
      <c r="D44" s="62" t="s">
        <v>10</v>
      </c>
      <c r="E44" s="52">
        <f t="shared" si="23"/>
        <v>2</v>
      </c>
      <c r="F44" s="45">
        <v>0.92207792207792205</v>
      </c>
      <c r="G44" s="45">
        <v>0.84</v>
      </c>
      <c r="H44" s="44">
        <v>0</v>
      </c>
      <c r="I44" s="44">
        <v>0</v>
      </c>
      <c r="J44" s="44">
        <v>0</v>
      </c>
      <c r="K44" s="44">
        <v>0</v>
      </c>
      <c r="L44" s="44"/>
      <c r="M44" s="44"/>
      <c r="N44" s="44"/>
      <c r="O44" s="44"/>
      <c r="P44" s="46">
        <f t="shared" si="17"/>
        <v>1.7620779220779221</v>
      </c>
      <c r="R44" s="9">
        <f t="shared" si="18"/>
        <v>0.92207792207792205</v>
      </c>
      <c r="S44" s="9">
        <f t="shared" si="24"/>
        <v>0.84</v>
      </c>
      <c r="T44" s="9">
        <f t="shared" si="19"/>
        <v>0</v>
      </c>
      <c r="U44" s="9">
        <f t="shared" si="20"/>
        <v>0</v>
      </c>
      <c r="V44" s="9">
        <f t="shared" si="21"/>
        <v>0</v>
      </c>
      <c r="W44" s="9">
        <f t="shared" si="22"/>
        <v>0</v>
      </c>
    </row>
    <row r="45" spans="1:23" x14ac:dyDescent="0.3">
      <c r="A45" s="42">
        <v>12</v>
      </c>
      <c r="B45" s="60" t="s">
        <v>12</v>
      </c>
      <c r="C45" s="61" t="s">
        <v>12</v>
      </c>
      <c r="D45" s="62" t="s">
        <v>93</v>
      </c>
      <c r="E45" s="52">
        <f t="shared" si="23"/>
        <v>2</v>
      </c>
      <c r="F45" s="45">
        <v>0.92207792207792205</v>
      </c>
      <c r="G45" s="45">
        <v>0.84</v>
      </c>
      <c r="H45" s="44">
        <v>0</v>
      </c>
      <c r="I45" s="44">
        <v>0</v>
      </c>
      <c r="J45" s="44">
        <v>0</v>
      </c>
      <c r="K45" s="44">
        <v>0</v>
      </c>
      <c r="L45" s="45"/>
      <c r="M45" s="44"/>
      <c r="N45" s="44"/>
      <c r="O45" s="44"/>
      <c r="P45" s="46">
        <f t="shared" si="17"/>
        <v>1.7620779220779221</v>
      </c>
      <c r="R45" s="9">
        <f t="shared" si="18"/>
        <v>0.92207792207792205</v>
      </c>
      <c r="S45" s="9">
        <f t="shared" si="24"/>
        <v>0.84</v>
      </c>
      <c r="T45" s="9">
        <f t="shared" si="19"/>
        <v>0</v>
      </c>
      <c r="U45" s="9">
        <f t="shared" si="20"/>
        <v>0</v>
      </c>
      <c r="V45" s="9">
        <f t="shared" si="21"/>
        <v>0</v>
      </c>
      <c r="W45" s="9">
        <f t="shared" si="22"/>
        <v>0</v>
      </c>
    </row>
    <row r="46" spans="1:23" x14ac:dyDescent="0.3">
      <c r="A46" s="42">
        <v>13</v>
      </c>
      <c r="B46" s="60" t="s">
        <v>124</v>
      </c>
      <c r="C46" s="61" t="s">
        <v>5</v>
      </c>
      <c r="D46" s="62" t="s">
        <v>20</v>
      </c>
      <c r="E46" s="52">
        <f t="shared" si="23"/>
        <v>2</v>
      </c>
      <c r="F46" s="45">
        <v>0.87012987012987009</v>
      </c>
      <c r="G46" s="45">
        <v>0.88</v>
      </c>
      <c r="H46" s="44">
        <v>0</v>
      </c>
      <c r="I46" s="44">
        <v>0</v>
      </c>
      <c r="J46" s="44">
        <v>0</v>
      </c>
      <c r="K46" s="44">
        <v>0</v>
      </c>
      <c r="L46" s="44"/>
      <c r="M46" s="44"/>
      <c r="N46" s="44"/>
      <c r="O46" s="44"/>
      <c r="P46" s="46">
        <f t="shared" si="17"/>
        <v>1.7501298701298702</v>
      </c>
      <c r="R46" s="9">
        <f t="shared" si="18"/>
        <v>0.88</v>
      </c>
      <c r="S46" s="9">
        <f t="shared" si="24"/>
        <v>0.87012987012987009</v>
      </c>
      <c r="T46" s="9">
        <f t="shared" si="19"/>
        <v>0</v>
      </c>
      <c r="U46" s="9">
        <f t="shared" si="20"/>
        <v>0</v>
      </c>
      <c r="V46" s="9">
        <f t="shared" si="21"/>
        <v>0</v>
      </c>
      <c r="W46" s="9">
        <f t="shared" si="22"/>
        <v>0</v>
      </c>
    </row>
    <row r="47" spans="1:23" x14ac:dyDescent="0.3">
      <c r="A47" s="42">
        <v>14</v>
      </c>
      <c r="B47" s="60" t="s">
        <v>111</v>
      </c>
      <c r="C47" s="61" t="s">
        <v>109</v>
      </c>
      <c r="D47" s="62" t="s">
        <v>110</v>
      </c>
      <c r="E47" s="52">
        <f t="shared" si="23"/>
        <v>2</v>
      </c>
      <c r="F47" s="45">
        <v>0.93506493506493504</v>
      </c>
      <c r="G47" s="45">
        <v>0.81333333333333335</v>
      </c>
      <c r="H47" s="44">
        <v>0</v>
      </c>
      <c r="I47" s="44">
        <v>0</v>
      </c>
      <c r="J47" s="44">
        <v>0</v>
      </c>
      <c r="K47" s="44">
        <v>0</v>
      </c>
      <c r="L47" s="44"/>
      <c r="M47" s="44"/>
      <c r="N47" s="44"/>
      <c r="O47" s="44"/>
      <c r="P47" s="46">
        <f t="shared" si="17"/>
        <v>1.7483982683982684</v>
      </c>
      <c r="R47" s="9">
        <f t="shared" si="18"/>
        <v>0.93506493506493504</v>
      </c>
      <c r="S47" s="9">
        <f t="shared" si="24"/>
        <v>0.81333333333333335</v>
      </c>
      <c r="T47" s="9">
        <f t="shared" si="19"/>
        <v>0</v>
      </c>
      <c r="U47" s="9">
        <f t="shared" si="20"/>
        <v>0</v>
      </c>
      <c r="V47" s="9">
        <f t="shared" si="21"/>
        <v>0</v>
      </c>
      <c r="W47" s="9">
        <f t="shared" si="22"/>
        <v>0</v>
      </c>
    </row>
    <row r="48" spans="1:23" x14ac:dyDescent="0.3">
      <c r="A48" s="42">
        <v>15</v>
      </c>
      <c r="B48" s="60" t="s">
        <v>117</v>
      </c>
      <c r="C48" s="61" t="s">
        <v>1</v>
      </c>
      <c r="D48" s="62" t="s">
        <v>116</v>
      </c>
      <c r="E48" s="52">
        <f t="shared" si="23"/>
        <v>2</v>
      </c>
      <c r="F48" s="45">
        <v>0.89610389610389607</v>
      </c>
      <c r="G48" s="45">
        <v>0.84</v>
      </c>
      <c r="H48" s="44">
        <v>0</v>
      </c>
      <c r="I48" s="44">
        <v>0</v>
      </c>
      <c r="J48" s="44">
        <v>0</v>
      </c>
      <c r="K48" s="44">
        <v>0</v>
      </c>
      <c r="L48" s="44"/>
      <c r="M48" s="44"/>
      <c r="N48" s="44"/>
      <c r="O48" s="44"/>
      <c r="P48" s="46">
        <f t="shared" si="17"/>
        <v>1.7361038961038959</v>
      </c>
      <c r="R48" s="9">
        <f t="shared" si="18"/>
        <v>0.89610389610389607</v>
      </c>
      <c r="S48" s="9">
        <f t="shared" si="24"/>
        <v>0.84</v>
      </c>
      <c r="T48" s="9">
        <f t="shared" si="19"/>
        <v>0</v>
      </c>
      <c r="U48" s="9">
        <f t="shared" si="20"/>
        <v>0</v>
      </c>
      <c r="V48" s="9">
        <f t="shared" si="21"/>
        <v>0</v>
      </c>
      <c r="W48" s="9">
        <f t="shared" si="22"/>
        <v>0</v>
      </c>
    </row>
    <row r="49" spans="1:23" x14ac:dyDescent="0.3">
      <c r="A49" s="42">
        <v>16</v>
      </c>
      <c r="B49" s="60" t="s">
        <v>57</v>
      </c>
      <c r="C49" s="61" t="s">
        <v>126</v>
      </c>
      <c r="D49" s="62" t="s">
        <v>127</v>
      </c>
      <c r="E49" s="52">
        <f t="shared" si="23"/>
        <v>2</v>
      </c>
      <c r="F49" s="45">
        <v>0.87012987012987009</v>
      </c>
      <c r="G49" s="45">
        <v>0.85333333333333339</v>
      </c>
      <c r="H49" s="44">
        <v>0</v>
      </c>
      <c r="I49" s="44">
        <v>0</v>
      </c>
      <c r="J49" s="44">
        <v>0</v>
      </c>
      <c r="K49" s="44">
        <v>0</v>
      </c>
      <c r="L49" s="44"/>
      <c r="M49" s="44"/>
      <c r="N49" s="44"/>
      <c r="O49" s="44"/>
      <c r="P49" s="46">
        <f t="shared" si="17"/>
        <v>1.7234632034632034</v>
      </c>
      <c r="R49" s="9">
        <f t="shared" si="18"/>
        <v>0.87012987012987009</v>
      </c>
      <c r="S49" s="9">
        <f t="shared" si="24"/>
        <v>0.85333333333333339</v>
      </c>
      <c r="T49" s="9">
        <f t="shared" si="19"/>
        <v>0</v>
      </c>
      <c r="U49" s="9">
        <f t="shared" si="20"/>
        <v>0</v>
      </c>
      <c r="V49" s="9">
        <f t="shared" si="21"/>
        <v>0</v>
      </c>
      <c r="W49" s="9">
        <f t="shared" si="22"/>
        <v>0</v>
      </c>
    </row>
    <row r="50" spans="1:23" x14ac:dyDescent="0.3">
      <c r="A50" s="42">
        <v>17</v>
      </c>
      <c r="B50" s="60" t="s">
        <v>133</v>
      </c>
      <c r="C50" s="61" t="s">
        <v>9</v>
      </c>
      <c r="D50" s="62" t="s">
        <v>86</v>
      </c>
      <c r="E50" s="52">
        <f t="shared" si="23"/>
        <v>2</v>
      </c>
      <c r="F50" s="45">
        <v>0.83116883116883122</v>
      </c>
      <c r="G50" s="45">
        <v>0.88</v>
      </c>
      <c r="H50" s="44">
        <v>0</v>
      </c>
      <c r="I50" s="44">
        <v>0</v>
      </c>
      <c r="J50" s="44">
        <v>0</v>
      </c>
      <c r="K50" s="44">
        <v>0</v>
      </c>
      <c r="L50" s="44"/>
      <c r="M50" s="44"/>
      <c r="N50" s="44"/>
      <c r="O50" s="44"/>
      <c r="P50" s="46">
        <f t="shared" si="17"/>
        <v>1.7111688311688313</v>
      </c>
      <c r="R50" s="9">
        <f t="shared" si="18"/>
        <v>0.88</v>
      </c>
      <c r="S50" s="9">
        <f t="shared" si="24"/>
        <v>0.83116883116883122</v>
      </c>
      <c r="T50" s="9">
        <f t="shared" si="19"/>
        <v>0</v>
      </c>
      <c r="U50" s="9">
        <f t="shared" si="20"/>
        <v>0</v>
      </c>
      <c r="V50" s="9">
        <f t="shared" si="21"/>
        <v>0</v>
      </c>
      <c r="W50" s="9">
        <f t="shared" si="22"/>
        <v>0</v>
      </c>
    </row>
    <row r="51" spans="1:23" x14ac:dyDescent="0.3">
      <c r="A51" s="42">
        <v>18</v>
      </c>
      <c r="B51" s="60" t="s">
        <v>130</v>
      </c>
      <c r="C51" s="61" t="s">
        <v>128</v>
      </c>
      <c r="D51" s="62" t="s">
        <v>129</v>
      </c>
      <c r="E51" s="52">
        <f t="shared" si="23"/>
        <v>2</v>
      </c>
      <c r="F51" s="45">
        <v>0.8571428571428571</v>
      </c>
      <c r="G51" s="45">
        <v>0.85333333333333339</v>
      </c>
      <c r="H51" s="44">
        <v>0</v>
      </c>
      <c r="I51" s="44">
        <v>0</v>
      </c>
      <c r="J51" s="44">
        <v>0</v>
      </c>
      <c r="K51" s="44">
        <v>0</v>
      </c>
      <c r="L51" s="44"/>
      <c r="M51" s="44"/>
      <c r="N51" s="44"/>
      <c r="O51" s="44"/>
      <c r="P51" s="46">
        <f t="shared" si="17"/>
        <v>1.7104761904761905</v>
      </c>
      <c r="R51" s="9">
        <f t="shared" si="18"/>
        <v>0.8571428571428571</v>
      </c>
      <c r="S51" s="9">
        <f t="shared" si="24"/>
        <v>0.85333333333333339</v>
      </c>
      <c r="T51" s="9">
        <f t="shared" si="19"/>
        <v>0</v>
      </c>
      <c r="U51" s="9">
        <f t="shared" si="20"/>
        <v>0</v>
      </c>
      <c r="V51" s="9">
        <f t="shared" si="21"/>
        <v>0</v>
      </c>
      <c r="W51" s="9">
        <f t="shared" si="22"/>
        <v>0</v>
      </c>
    </row>
    <row r="52" spans="1:23" x14ac:dyDescent="0.3">
      <c r="A52" s="42">
        <v>19</v>
      </c>
      <c r="B52" s="60" t="s">
        <v>123</v>
      </c>
      <c r="C52" s="61" t="s">
        <v>11</v>
      </c>
      <c r="D52" s="62" t="s">
        <v>122</v>
      </c>
      <c r="E52" s="52">
        <f t="shared" si="23"/>
        <v>2</v>
      </c>
      <c r="F52" s="45">
        <v>0.87012987012987009</v>
      </c>
      <c r="G52" s="45">
        <v>0.84</v>
      </c>
      <c r="H52" s="44">
        <v>0</v>
      </c>
      <c r="I52" s="44">
        <v>0</v>
      </c>
      <c r="J52" s="44">
        <v>0</v>
      </c>
      <c r="K52" s="44">
        <v>0</v>
      </c>
      <c r="L52" s="44"/>
      <c r="M52" s="44"/>
      <c r="N52" s="44"/>
      <c r="O52" s="44"/>
      <c r="P52" s="46">
        <f t="shared" si="17"/>
        <v>1.7101298701298702</v>
      </c>
      <c r="R52" s="9">
        <f t="shared" si="18"/>
        <v>0.87012987012987009</v>
      </c>
      <c r="S52" s="9">
        <f t="shared" si="24"/>
        <v>0.84</v>
      </c>
      <c r="T52" s="9">
        <f t="shared" si="19"/>
        <v>0</v>
      </c>
      <c r="U52" s="9">
        <f t="shared" si="20"/>
        <v>0</v>
      </c>
      <c r="V52" s="9">
        <f t="shared" si="21"/>
        <v>0</v>
      </c>
      <c r="W52" s="9">
        <f t="shared" si="22"/>
        <v>0</v>
      </c>
    </row>
    <row r="53" spans="1:23" x14ac:dyDescent="0.3">
      <c r="A53" s="42">
        <v>20</v>
      </c>
      <c r="B53" s="60" t="s">
        <v>131</v>
      </c>
      <c r="C53" s="61" t="s">
        <v>25</v>
      </c>
      <c r="D53" s="62" t="s">
        <v>65</v>
      </c>
      <c r="E53" s="52">
        <f t="shared" si="23"/>
        <v>2</v>
      </c>
      <c r="F53" s="45">
        <v>0.8441558441558441</v>
      </c>
      <c r="G53" s="45">
        <v>0.85333333333333339</v>
      </c>
      <c r="H53" s="44">
        <v>0</v>
      </c>
      <c r="I53" s="44">
        <v>0</v>
      </c>
      <c r="J53" s="44">
        <v>0</v>
      </c>
      <c r="K53" s="44">
        <v>0</v>
      </c>
      <c r="L53" s="44"/>
      <c r="M53" s="44"/>
      <c r="N53" s="44"/>
      <c r="O53" s="44"/>
      <c r="P53" s="46">
        <f t="shared" si="17"/>
        <v>1.6974891774891776</v>
      </c>
      <c r="R53" s="9">
        <f t="shared" si="18"/>
        <v>0.85333333333333339</v>
      </c>
      <c r="S53" s="9">
        <f t="shared" si="24"/>
        <v>0.8441558441558441</v>
      </c>
      <c r="T53" s="9">
        <f t="shared" si="19"/>
        <v>0</v>
      </c>
      <c r="U53" s="9">
        <f t="shared" si="20"/>
        <v>0</v>
      </c>
      <c r="V53" s="9">
        <f t="shared" si="21"/>
        <v>0</v>
      </c>
      <c r="W53" s="9">
        <f t="shared" si="22"/>
        <v>0</v>
      </c>
    </row>
    <row r="54" spans="1:23" x14ac:dyDescent="0.3">
      <c r="A54" s="42">
        <v>21</v>
      </c>
      <c r="B54" s="60" t="s">
        <v>136</v>
      </c>
      <c r="C54" s="61" t="s">
        <v>134</v>
      </c>
      <c r="D54" s="62" t="s">
        <v>135</v>
      </c>
      <c r="E54" s="52">
        <f t="shared" si="23"/>
        <v>2</v>
      </c>
      <c r="F54" s="45">
        <v>0.80519480519480524</v>
      </c>
      <c r="G54" s="45">
        <v>0.85333333333333339</v>
      </c>
      <c r="H54" s="44">
        <v>0</v>
      </c>
      <c r="I54" s="44">
        <v>0</v>
      </c>
      <c r="J54" s="44">
        <v>0</v>
      </c>
      <c r="K54" s="44">
        <v>0</v>
      </c>
      <c r="L54" s="44"/>
      <c r="M54" s="44"/>
      <c r="N54" s="44"/>
      <c r="O54" s="44"/>
      <c r="P54" s="46">
        <f t="shared" si="17"/>
        <v>1.6585281385281387</v>
      </c>
      <c r="R54" s="9">
        <f t="shared" si="18"/>
        <v>0.85333333333333339</v>
      </c>
      <c r="S54" s="9">
        <f t="shared" si="24"/>
        <v>0.80519480519480524</v>
      </c>
      <c r="T54" s="9">
        <f t="shared" si="19"/>
        <v>0</v>
      </c>
      <c r="U54" s="9">
        <f t="shared" si="20"/>
        <v>0</v>
      </c>
      <c r="V54" s="9">
        <f t="shared" si="21"/>
        <v>0</v>
      </c>
      <c r="W54" s="9">
        <f t="shared" si="22"/>
        <v>0</v>
      </c>
    </row>
    <row r="55" spans="1:23" x14ac:dyDescent="0.3">
      <c r="A55" s="42">
        <v>22</v>
      </c>
      <c r="B55" s="60" t="s">
        <v>132</v>
      </c>
      <c r="C55" s="61" t="s">
        <v>31</v>
      </c>
      <c r="D55" s="62" t="s">
        <v>107</v>
      </c>
      <c r="E55" s="52">
        <f t="shared" si="23"/>
        <v>2</v>
      </c>
      <c r="F55" s="45">
        <v>0.83116883116883122</v>
      </c>
      <c r="G55" s="45">
        <v>0.82666666666666666</v>
      </c>
      <c r="H55" s="44">
        <v>0</v>
      </c>
      <c r="I55" s="44">
        <v>0</v>
      </c>
      <c r="J55" s="44">
        <v>0</v>
      </c>
      <c r="K55" s="44">
        <v>0</v>
      </c>
      <c r="L55" s="44"/>
      <c r="M55" s="44"/>
      <c r="N55" s="44"/>
      <c r="O55" s="44"/>
      <c r="P55" s="46">
        <f t="shared" si="17"/>
        <v>1.6578354978354979</v>
      </c>
      <c r="R55" s="9">
        <f t="shared" si="18"/>
        <v>0.83116883116883122</v>
      </c>
      <c r="S55" s="9">
        <f t="shared" si="24"/>
        <v>0.82666666666666666</v>
      </c>
      <c r="T55" s="9">
        <f t="shared" si="19"/>
        <v>0</v>
      </c>
      <c r="U55" s="9">
        <f t="shared" si="20"/>
        <v>0</v>
      </c>
      <c r="V55" s="9">
        <f t="shared" si="21"/>
        <v>0</v>
      </c>
      <c r="W55" s="9">
        <f t="shared" si="22"/>
        <v>0</v>
      </c>
    </row>
    <row r="56" spans="1:23" x14ac:dyDescent="0.3">
      <c r="A56" s="42">
        <v>23</v>
      </c>
      <c r="B56" s="60" t="s">
        <v>139</v>
      </c>
      <c r="C56" s="61" t="s">
        <v>137</v>
      </c>
      <c r="D56" s="62" t="s">
        <v>138</v>
      </c>
      <c r="E56" s="52">
        <f t="shared" si="23"/>
        <v>2</v>
      </c>
      <c r="F56" s="45">
        <v>0.79220779220779225</v>
      </c>
      <c r="G56" s="45">
        <v>0.85333333333333339</v>
      </c>
      <c r="H56" s="44">
        <v>0</v>
      </c>
      <c r="I56" s="44">
        <v>0</v>
      </c>
      <c r="J56" s="44">
        <v>0</v>
      </c>
      <c r="K56" s="44">
        <v>0</v>
      </c>
      <c r="L56" s="44"/>
      <c r="M56" s="44"/>
      <c r="N56" s="44"/>
      <c r="O56" s="44"/>
      <c r="P56" s="46">
        <f t="shared" si="17"/>
        <v>1.6455411255411256</v>
      </c>
      <c r="R56" s="9">
        <f t="shared" si="18"/>
        <v>0.85333333333333339</v>
      </c>
      <c r="S56" s="9">
        <f t="shared" si="24"/>
        <v>0.79220779220779225</v>
      </c>
      <c r="T56" s="9">
        <f t="shared" si="19"/>
        <v>0</v>
      </c>
      <c r="U56" s="9">
        <f t="shared" si="20"/>
        <v>0</v>
      </c>
      <c r="V56" s="9">
        <f t="shared" si="21"/>
        <v>0</v>
      </c>
      <c r="W56" s="9">
        <f t="shared" si="22"/>
        <v>0</v>
      </c>
    </row>
    <row r="57" spans="1:23" x14ac:dyDescent="0.3">
      <c r="A57" s="42">
        <v>24</v>
      </c>
      <c r="B57" s="60" t="s">
        <v>88</v>
      </c>
      <c r="C57" s="61" t="s">
        <v>89</v>
      </c>
      <c r="D57" s="62" t="s">
        <v>90</v>
      </c>
      <c r="E57" s="52">
        <f t="shared" si="23"/>
        <v>2</v>
      </c>
      <c r="F57" s="45">
        <v>0.83116883116883122</v>
      </c>
      <c r="G57" s="45">
        <v>0.77333333333333332</v>
      </c>
      <c r="H57" s="44">
        <v>0</v>
      </c>
      <c r="I57" s="44">
        <v>0</v>
      </c>
      <c r="J57" s="44">
        <v>0</v>
      </c>
      <c r="K57" s="44">
        <v>0</v>
      </c>
      <c r="L57" s="44"/>
      <c r="M57" s="44"/>
      <c r="N57" s="44"/>
      <c r="O57" s="44"/>
      <c r="P57" s="46">
        <f t="shared" si="17"/>
        <v>1.6045021645021644</v>
      </c>
      <c r="R57" s="9">
        <f t="shared" si="18"/>
        <v>0.83116883116883122</v>
      </c>
      <c r="S57" s="9">
        <f t="shared" si="24"/>
        <v>0.77333333333333332</v>
      </c>
      <c r="T57" s="9">
        <f t="shared" si="19"/>
        <v>0</v>
      </c>
      <c r="U57" s="9">
        <f t="shared" si="20"/>
        <v>0</v>
      </c>
      <c r="V57" s="9">
        <f t="shared" si="21"/>
        <v>0</v>
      </c>
      <c r="W57" s="9">
        <f t="shared" si="22"/>
        <v>0</v>
      </c>
    </row>
    <row r="58" spans="1:23" x14ac:dyDescent="0.3">
      <c r="A58" s="42">
        <v>25</v>
      </c>
      <c r="B58" s="60" t="s">
        <v>121</v>
      </c>
      <c r="C58" s="61" t="s">
        <v>119</v>
      </c>
      <c r="D58" s="62" t="s">
        <v>120</v>
      </c>
      <c r="E58" s="52">
        <f t="shared" si="23"/>
        <v>2</v>
      </c>
      <c r="F58" s="45">
        <v>0.75324675324675328</v>
      </c>
      <c r="G58" s="45">
        <v>0.84</v>
      </c>
      <c r="H58" s="44">
        <v>0</v>
      </c>
      <c r="I58" s="44">
        <v>0</v>
      </c>
      <c r="J58" s="44">
        <v>0</v>
      </c>
      <c r="K58" s="44">
        <v>0</v>
      </c>
      <c r="L58" s="44"/>
      <c r="M58" s="44"/>
      <c r="N58" s="44"/>
      <c r="O58" s="44"/>
      <c r="P58" s="46">
        <f t="shared" si="17"/>
        <v>1.5932467532467531</v>
      </c>
      <c r="R58" s="9">
        <f t="shared" si="18"/>
        <v>0.84</v>
      </c>
      <c r="S58" s="9">
        <f t="shared" si="24"/>
        <v>0.75324675324675328</v>
      </c>
      <c r="T58" s="9">
        <f t="shared" si="19"/>
        <v>0</v>
      </c>
      <c r="U58" s="9">
        <f t="shared" si="20"/>
        <v>0</v>
      </c>
      <c r="V58" s="9">
        <f t="shared" si="21"/>
        <v>0</v>
      </c>
      <c r="W58" s="9">
        <f t="shared" si="22"/>
        <v>0</v>
      </c>
    </row>
    <row r="59" spans="1:23" x14ac:dyDescent="0.3">
      <c r="A59" s="42">
        <v>26</v>
      </c>
      <c r="B59" s="60" t="s">
        <v>84</v>
      </c>
      <c r="C59" s="61" t="s">
        <v>140</v>
      </c>
      <c r="D59" s="62" t="s">
        <v>82</v>
      </c>
      <c r="E59" s="52">
        <f t="shared" si="23"/>
        <v>2</v>
      </c>
      <c r="F59" s="45">
        <v>0.68831168831168832</v>
      </c>
      <c r="G59" s="45">
        <v>0.7466666666666667</v>
      </c>
      <c r="H59" s="44">
        <v>0</v>
      </c>
      <c r="I59" s="44">
        <v>0</v>
      </c>
      <c r="J59" s="44">
        <v>0</v>
      </c>
      <c r="K59" s="44">
        <v>0</v>
      </c>
      <c r="L59" s="44"/>
      <c r="M59" s="44"/>
      <c r="N59" s="44"/>
      <c r="O59" s="44"/>
      <c r="P59" s="46">
        <f t="shared" si="17"/>
        <v>1.434978354978355</v>
      </c>
      <c r="R59" s="9">
        <f t="shared" si="18"/>
        <v>0.7466666666666667</v>
      </c>
      <c r="S59" s="9">
        <f t="shared" si="24"/>
        <v>0.68831168831168832</v>
      </c>
      <c r="T59" s="9">
        <f t="shared" si="19"/>
        <v>0</v>
      </c>
      <c r="U59" s="9">
        <f t="shared" si="20"/>
        <v>0</v>
      </c>
      <c r="V59" s="9">
        <f t="shared" si="21"/>
        <v>0</v>
      </c>
      <c r="W59" s="9">
        <f t="shared" si="22"/>
        <v>0</v>
      </c>
    </row>
    <row r="60" spans="1:23" x14ac:dyDescent="0.3">
      <c r="A60" s="42">
        <v>27</v>
      </c>
      <c r="B60" s="60" t="s">
        <v>141</v>
      </c>
      <c r="C60" s="61" t="s">
        <v>12</v>
      </c>
      <c r="D60" s="62" t="s">
        <v>24</v>
      </c>
      <c r="E60" s="52">
        <f t="shared" si="23"/>
        <v>1</v>
      </c>
      <c r="F60" s="45">
        <v>0</v>
      </c>
      <c r="G60" s="45">
        <v>0.90666666666666662</v>
      </c>
      <c r="H60" s="44">
        <v>0</v>
      </c>
      <c r="I60" s="44">
        <v>0</v>
      </c>
      <c r="J60" s="44">
        <v>0</v>
      </c>
      <c r="K60" s="44">
        <v>0</v>
      </c>
      <c r="L60" s="44"/>
      <c r="M60" s="44"/>
      <c r="N60" s="44"/>
      <c r="O60" s="44"/>
      <c r="P60" s="46">
        <f t="shared" si="17"/>
        <v>0.90666666666666662</v>
      </c>
      <c r="R60" s="9">
        <f t="shared" si="18"/>
        <v>0.90666666666666662</v>
      </c>
      <c r="S60" s="9">
        <f t="shared" si="24"/>
        <v>0</v>
      </c>
      <c r="T60" s="9">
        <f t="shared" si="19"/>
        <v>0</v>
      </c>
      <c r="U60" s="9">
        <f t="shared" si="20"/>
        <v>0</v>
      </c>
      <c r="V60" s="9">
        <f t="shared" si="21"/>
        <v>0</v>
      </c>
      <c r="W60" s="9">
        <f t="shared" si="22"/>
        <v>0</v>
      </c>
    </row>
    <row r="61" spans="1:23" x14ac:dyDescent="0.3">
      <c r="A61" s="42">
        <v>28</v>
      </c>
      <c r="B61" s="60" t="s">
        <v>125</v>
      </c>
      <c r="C61" s="61" t="s">
        <v>56</v>
      </c>
      <c r="D61" s="62" t="s">
        <v>13</v>
      </c>
      <c r="E61" s="52">
        <f t="shared" si="23"/>
        <v>1</v>
      </c>
      <c r="F61" s="45">
        <v>0.87012987012987009</v>
      </c>
      <c r="G61" s="45">
        <v>0</v>
      </c>
      <c r="H61" s="44">
        <v>0</v>
      </c>
      <c r="I61" s="44">
        <v>0</v>
      </c>
      <c r="J61" s="44">
        <v>0</v>
      </c>
      <c r="K61" s="44">
        <v>0</v>
      </c>
      <c r="L61" s="44"/>
      <c r="M61" s="44"/>
      <c r="N61" s="44"/>
      <c r="O61" s="44"/>
      <c r="P61" s="46">
        <f t="shared" si="17"/>
        <v>0.87012987012987009</v>
      </c>
      <c r="R61" s="9">
        <f t="shared" si="18"/>
        <v>0.87012987012987009</v>
      </c>
      <c r="S61" s="9">
        <f t="shared" si="24"/>
        <v>0</v>
      </c>
      <c r="T61" s="9">
        <f t="shared" si="19"/>
        <v>0</v>
      </c>
      <c r="U61" s="9">
        <f t="shared" si="20"/>
        <v>0</v>
      </c>
      <c r="V61" s="9">
        <f t="shared" si="21"/>
        <v>0</v>
      </c>
      <c r="W61" s="9">
        <f t="shared" si="22"/>
        <v>0</v>
      </c>
    </row>
    <row r="62" spans="1:23" x14ac:dyDescent="0.3">
      <c r="A62" s="42">
        <v>29</v>
      </c>
      <c r="B62" s="60" t="s">
        <v>79</v>
      </c>
      <c r="C62" s="61" t="s">
        <v>9</v>
      </c>
      <c r="D62" s="62" t="s">
        <v>80</v>
      </c>
      <c r="E62" s="52">
        <f t="shared" si="23"/>
        <v>1</v>
      </c>
      <c r="F62" s="45">
        <v>0</v>
      </c>
      <c r="G62" s="45">
        <v>0.8666666666666667</v>
      </c>
      <c r="H62" s="44">
        <v>0</v>
      </c>
      <c r="I62" s="44">
        <v>0</v>
      </c>
      <c r="J62" s="44">
        <v>0</v>
      </c>
      <c r="K62" s="44">
        <v>0</v>
      </c>
      <c r="L62" s="44"/>
      <c r="M62" s="44"/>
      <c r="N62" s="44"/>
      <c r="O62" s="44"/>
      <c r="P62" s="46">
        <f t="shared" si="17"/>
        <v>0.8666666666666667</v>
      </c>
      <c r="R62" s="9">
        <f t="shared" si="18"/>
        <v>0.8666666666666667</v>
      </c>
      <c r="S62" s="9">
        <f t="shared" si="24"/>
        <v>0</v>
      </c>
      <c r="T62" s="9">
        <f t="shared" si="19"/>
        <v>0</v>
      </c>
      <c r="U62" s="9">
        <f t="shared" si="20"/>
        <v>0</v>
      </c>
      <c r="V62" s="9">
        <f t="shared" si="21"/>
        <v>0</v>
      </c>
      <c r="W62" s="9">
        <f t="shared" si="22"/>
        <v>0</v>
      </c>
    </row>
    <row r="63" spans="1:23" x14ac:dyDescent="0.3">
      <c r="A63" s="42">
        <v>30</v>
      </c>
      <c r="B63" s="60" t="s">
        <v>17</v>
      </c>
      <c r="C63" s="61" t="s">
        <v>18</v>
      </c>
      <c r="D63" s="62" t="s">
        <v>19</v>
      </c>
      <c r="E63" s="52">
        <f t="shared" si="23"/>
        <v>1</v>
      </c>
      <c r="F63" s="45">
        <v>0.83116883116883122</v>
      </c>
      <c r="G63" s="45">
        <v>0</v>
      </c>
      <c r="H63" s="44">
        <v>0</v>
      </c>
      <c r="I63" s="44">
        <v>0</v>
      </c>
      <c r="J63" s="44">
        <v>0</v>
      </c>
      <c r="K63" s="44">
        <v>0</v>
      </c>
      <c r="L63" s="44"/>
      <c r="M63" s="44"/>
      <c r="N63" s="44"/>
      <c r="O63" s="44"/>
      <c r="P63" s="46">
        <f t="shared" si="17"/>
        <v>0.83116883116883122</v>
      </c>
      <c r="R63" s="9">
        <f t="shared" si="18"/>
        <v>0.83116883116883122</v>
      </c>
      <c r="S63" s="9">
        <f t="shared" si="24"/>
        <v>0</v>
      </c>
      <c r="T63" s="9">
        <f t="shared" si="19"/>
        <v>0</v>
      </c>
      <c r="U63" s="9">
        <f t="shared" si="20"/>
        <v>0</v>
      </c>
      <c r="V63" s="9">
        <f t="shared" si="21"/>
        <v>0</v>
      </c>
      <c r="W63" s="9">
        <f t="shared" si="22"/>
        <v>0</v>
      </c>
    </row>
    <row r="64" spans="1:23" x14ac:dyDescent="0.3">
      <c r="A64" s="42">
        <v>31</v>
      </c>
      <c r="B64" s="60" t="s">
        <v>142</v>
      </c>
      <c r="C64" s="61" t="s">
        <v>21</v>
      </c>
      <c r="D64" s="62" t="s">
        <v>143</v>
      </c>
      <c r="E64" s="52">
        <f t="shared" si="23"/>
        <v>1</v>
      </c>
      <c r="F64" s="45">
        <v>0</v>
      </c>
      <c r="G64" s="45">
        <v>0.81333333333333335</v>
      </c>
      <c r="H64" s="44">
        <v>0</v>
      </c>
      <c r="I64" s="44">
        <v>0</v>
      </c>
      <c r="J64" s="44">
        <v>0</v>
      </c>
      <c r="K64" s="44">
        <v>0</v>
      </c>
      <c r="L64" s="44"/>
      <c r="M64" s="44"/>
      <c r="N64" s="44"/>
      <c r="O64" s="44"/>
      <c r="P64" s="46">
        <f t="shared" si="17"/>
        <v>0.81333333333333335</v>
      </c>
      <c r="R64" s="9">
        <f t="shared" si="18"/>
        <v>0.81333333333333335</v>
      </c>
      <c r="S64" s="9">
        <f t="shared" si="24"/>
        <v>0</v>
      </c>
      <c r="T64" s="9">
        <f t="shared" si="19"/>
        <v>0</v>
      </c>
      <c r="U64" s="9">
        <f t="shared" si="20"/>
        <v>0</v>
      </c>
      <c r="V64" s="9">
        <f t="shared" si="21"/>
        <v>0</v>
      </c>
      <c r="W64" s="9">
        <f t="shared" si="22"/>
        <v>0</v>
      </c>
    </row>
    <row r="65" spans="1:23" x14ac:dyDescent="0.3">
      <c r="A65" s="42">
        <v>32</v>
      </c>
      <c r="B65" s="10"/>
      <c r="C65" s="10"/>
      <c r="D65" s="10"/>
      <c r="E65" s="52">
        <f t="shared" si="23"/>
        <v>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  <c r="L65" s="44"/>
      <c r="M65" s="44"/>
      <c r="N65" s="44"/>
      <c r="O65" s="44"/>
      <c r="P65" s="46">
        <f t="shared" si="17"/>
        <v>0</v>
      </c>
      <c r="R65" s="9">
        <f t="shared" si="18"/>
        <v>0</v>
      </c>
      <c r="S65" s="9">
        <f t="shared" si="24"/>
        <v>0</v>
      </c>
      <c r="T65" s="9">
        <f t="shared" si="19"/>
        <v>0</v>
      </c>
      <c r="U65" s="9">
        <f t="shared" si="20"/>
        <v>0</v>
      </c>
      <c r="V65" s="9">
        <f t="shared" si="21"/>
        <v>0</v>
      </c>
      <c r="W65" s="9">
        <f t="shared" si="22"/>
        <v>0</v>
      </c>
    </row>
    <row r="66" spans="1:23" x14ac:dyDescent="0.3">
      <c r="A66" s="42">
        <v>33</v>
      </c>
      <c r="B66" s="12"/>
      <c r="C66" s="12"/>
      <c r="D66" s="12"/>
      <c r="E66" s="52">
        <f t="shared" si="23"/>
        <v>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  <c r="L66" s="44"/>
      <c r="M66" s="44"/>
      <c r="N66" s="44"/>
      <c r="O66" s="44"/>
      <c r="P66" s="46">
        <f t="shared" si="17"/>
        <v>0</v>
      </c>
      <c r="R66" s="9">
        <f t="shared" si="18"/>
        <v>0</v>
      </c>
      <c r="S66" s="9">
        <f t="shared" si="24"/>
        <v>0</v>
      </c>
      <c r="T66" s="9">
        <f t="shared" si="19"/>
        <v>0</v>
      </c>
      <c r="U66" s="9">
        <f t="shared" si="20"/>
        <v>0</v>
      </c>
      <c r="V66" s="9">
        <f t="shared" si="21"/>
        <v>0</v>
      </c>
      <c r="W66" s="9">
        <f t="shared" si="22"/>
        <v>0</v>
      </c>
    </row>
    <row r="67" spans="1:23" x14ac:dyDescent="0.3">
      <c r="A67" s="42">
        <v>34</v>
      </c>
      <c r="B67" s="10"/>
      <c r="C67" s="10"/>
      <c r="D67" s="10"/>
      <c r="E67" s="52">
        <f t="shared" si="23"/>
        <v>0</v>
      </c>
      <c r="F67" s="44">
        <v>0</v>
      </c>
      <c r="G67" s="44">
        <v>0</v>
      </c>
      <c r="H67" s="44">
        <v>0</v>
      </c>
      <c r="I67" s="44">
        <v>0</v>
      </c>
      <c r="J67" s="44">
        <v>0</v>
      </c>
      <c r="K67" s="44">
        <v>0</v>
      </c>
      <c r="L67" s="44"/>
      <c r="M67" s="44"/>
      <c r="N67" s="44"/>
      <c r="O67" s="44"/>
      <c r="P67" s="46">
        <f t="shared" si="17"/>
        <v>0</v>
      </c>
      <c r="R67" s="9">
        <f t="shared" si="18"/>
        <v>0</v>
      </c>
      <c r="S67" s="9">
        <f t="shared" si="24"/>
        <v>0</v>
      </c>
      <c r="T67" s="9">
        <f t="shared" si="19"/>
        <v>0</v>
      </c>
      <c r="U67" s="9">
        <f t="shared" si="20"/>
        <v>0</v>
      </c>
      <c r="V67" s="9">
        <f t="shared" si="21"/>
        <v>0</v>
      </c>
      <c r="W67" s="9">
        <f t="shared" si="22"/>
        <v>0</v>
      </c>
    </row>
    <row r="68" spans="1:23" x14ac:dyDescent="0.3">
      <c r="A68" s="42">
        <v>35</v>
      </c>
      <c r="B68" s="10"/>
      <c r="C68" s="10"/>
      <c r="D68" s="10"/>
      <c r="E68" s="52">
        <f t="shared" si="23"/>
        <v>0</v>
      </c>
      <c r="F68" s="44">
        <v>0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/>
      <c r="M68" s="44"/>
      <c r="N68" s="44"/>
      <c r="O68" s="44"/>
      <c r="P68" s="46">
        <f t="shared" si="17"/>
        <v>0</v>
      </c>
      <c r="R68" s="9">
        <f t="shared" si="18"/>
        <v>0</v>
      </c>
      <c r="S68" s="9">
        <f t="shared" si="24"/>
        <v>0</v>
      </c>
      <c r="T68" s="9">
        <f t="shared" si="19"/>
        <v>0</v>
      </c>
      <c r="U68" s="9">
        <f t="shared" si="20"/>
        <v>0</v>
      </c>
      <c r="V68" s="9">
        <f t="shared" si="21"/>
        <v>0</v>
      </c>
      <c r="W68" s="9">
        <f t="shared" si="22"/>
        <v>0</v>
      </c>
    </row>
    <row r="69" spans="1:23" x14ac:dyDescent="0.3">
      <c r="A69" s="42">
        <v>36</v>
      </c>
      <c r="B69" s="10"/>
      <c r="C69" s="10"/>
      <c r="D69" s="10"/>
      <c r="E69" s="52">
        <f t="shared" si="23"/>
        <v>0</v>
      </c>
      <c r="F69" s="44">
        <v>0</v>
      </c>
      <c r="G69" s="44">
        <v>0</v>
      </c>
      <c r="H69" s="44">
        <v>0</v>
      </c>
      <c r="I69" s="44">
        <v>0</v>
      </c>
      <c r="J69" s="44">
        <v>0</v>
      </c>
      <c r="K69" s="44">
        <v>0</v>
      </c>
      <c r="L69" s="44"/>
      <c r="M69" s="44"/>
      <c r="N69" s="44"/>
      <c r="O69" s="44"/>
      <c r="P69" s="46">
        <f t="shared" si="17"/>
        <v>0</v>
      </c>
      <c r="R69" s="9">
        <f t="shared" si="18"/>
        <v>0</v>
      </c>
      <c r="S69" s="9">
        <f t="shared" si="24"/>
        <v>0</v>
      </c>
      <c r="T69" s="9">
        <f t="shared" si="19"/>
        <v>0</v>
      </c>
      <c r="U69" s="9">
        <f t="shared" si="20"/>
        <v>0</v>
      </c>
      <c r="V69" s="9">
        <f t="shared" si="21"/>
        <v>0</v>
      </c>
      <c r="W69" s="9">
        <f t="shared" si="22"/>
        <v>0</v>
      </c>
    </row>
    <row r="70" spans="1:23" s="5" customFormat="1" x14ac:dyDescent="0.3">
      <c r="A70" s="42">
        <v>37</v>
      </c>
      <c r="B70" s="10"/>
      <c r="C70" s="10"/>
      <c r="D70" s="10"/>
      <c r="E70" s="52">
        <f t="shared" si="23"/>
        <v>0</v>
      </c>
      <c r="F70" s="44">
        <v>0</v>
      </c>
      <c r="G70" s="44">
        <v>0</v>
      </c>
      <c r="H70" s="44">
        <v>0</v>
      </c>
      <c r="I70" s="44">
        <v>0</v>
      </c>
      <c r="J70" s="44">
        <v>0</v>
      </c>
      <c r="K70" s="44">
        <v>0</v>
      </c>
      <c r="L70" s="44"/>
      <c r="M70" s="44"/>
      <c r="N70" s="44"/>
      <c r="O70" s="44"/>
      <c r="P70" s="46">
        <f t="shared" si="17"/>
        <v>0</v>
      </c>
      <c r="R70" s="9">
        <f t="shared" si="18"/>
        <v>0</v>
      </c>
      <c r="S70" s="9">
        <f t="shared" si="24"/>
        <v>0</v>
      </c>
      <c r="T70" s="9">
        <f t="shared" si="19"/>
        <v>0</v>
      </c>
      <c r="U70" s="9">
        <f t="shared" si="20"/>
        <v>0</v>
      </c>
      <c r="V70" s="9">
        <f t="shared" si="21"/>
        <v>0</v>
      </c>
      <c r="W70" s="9">
        <f t="shared" si="22"/>
        <v>0</v>
      </c>
    </row>
    <row r="71" spans="1:23" s="5" customFormat="1" x14ac:dyDescent="0.3">
      <c r="A71" s="42">
        <v>38</v>
      </c>
      <c r="B71" s="12"/>
      <c r="C71" s="12"/>
      <c r="D71" s="12"/>
      <c r="E71" s="52">
        <f t="shared" si="23"/>
        <v>0</v>
      </c>
      <c r="F71" s="44">
        <v>0</v>
      </c>
      <c r="G71" s="44">
        <v>0</v>
      </c>
      <c r="H71" s="44">
        <v>0</v>
      </c>
      <c r="I71" s="44">
        <v>0</v>
      </c>
      <c r="J71" s="44">
        <v>0</v>
      </c>
      <c r="K71" s="44">
        <v>0</v>
      </c>
      <c r="L71" s="44"/>
      <c r="M71" s="44"/>
      <c r="N71" s="44"/>
      <c r="O71" s="44"/>
      <c r="P71" s="46">
        <f t="shared" si="17"/>
        <v>0</v>
      </c>
      <c r="R71" s="9">
        <f t="shared" si="18"/>
        <v>0</v>
      </c>
      <c r="S71" s="9">
        <f t="shared" si="24"/>
        <v>0</v>
      </c>
      <c r="T71" s="9">
        <f t="shared" si="19"/>
        <v>0</v>
      </c>
      <c r="U71" s="9">
        <f t="shared" si="20"/>
        <v>0</v>
      </c>
      <c r="V71" s="9">
        <f t="shared" si="21"/>
        <v>0</v>
      </c>
      <c r="W71" s="9">
        <f t="shared" si="22"/>
        <v>0</v>
      </c>
    </row>
    <row r="72" spans="1:23" s="5" customFormat="1" x14ac:dyDescent="0.3">
      <c r="A72" s="42">
        <v>40</v>
      </c>
      <c r="B72" s="10"/>
      <c r="C72" s="10"/>
      <c r="D72" s="10"/>
      <c r="E72" s="52">
        <f t="shared" si="23"/>
        <v>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/>
      <c r="M72" s="44"/>
      <c r="N72" s="44"/>
      <c r="O72" s="44"/>
      <c r="P72" s="46">
        <f t="shared" si="17"/>
        <v>0</v>
      </c>
      <c r="R72" s="9">
        <f t="shared" si="18"/>
        <v>0</v>
      </c>
      <c r="S72" s="9">
        <f t="shared" si="24"/>
        <v>0</v>
      </c>
      <c r="T72" s="9">
        <f t="shared" si="19"/>
        <v>0</v>
      </c>
      <c r="U72" s="9">
        <f t="shared" si="20"/>
        <v>0</v>
      </c>
      <c r="V72" s="9">
        <f t="shared" si="21"/>
        <v>0</v>
      </c>
      <c r="W72" s="9">
        <f t="shared" si="22"/>
        <v>0</v>
      </c>
    </row>
    <row r="73" spans="1:23" s="5" customFormat="1" x14ac:dyDescent="0.3">
      <c r="A73" s="42">
        <v>41</v>
      </c>
      <c r="B73" s="10"/>
      <c r="C73" s="10"/>
      <c r="D73" s="10"/>
      <c r="E73" s="52">
        <f t="shared" si="23"/>
        <v>0</v>
      </c>
      <c r="F73" s="44">
        <v>0</v>
      </c>
      <c r="G73" s="44">
        <v>0</v>
      </c>
      <c r="H73" s="44">
        <v>0</v>
      </c>
      <c r="I73" s="44">
        <v>0</v>
      </c>
      <c r="J73" s="44">
        <v>0</v>
      </c>
      <c r="K73" s="44">
        <v>0</v>
      </c>
      <c r="L73" s="44"/>
      <c r="M73" s="44"/>
      <c r="N73" s="44"/>
      <c r="O73" s="44"/>
      <c r="P73" s="46">
        <f t="shared" si="17"/>
        <v>0</v>
      </c>
      <c r="R73" s="9">
        <f t="shared" si="18"/>
        <v>0</v>
      </c>
      <c r="S73" s="9">
        <f t="shared" si="24"/>
        <v>0</v>
      </c>
      <c r="T73" s="9">
        <f t="shared" si="19"/>
        <v>0</v>
      </c>
      <c r="U73" s="9">
        <f t="shared" si="20"/>
        <v>0</v>
      </c>
      <c r="V73" s="9">
        <f t="shared" si="21"/>
        <v>0</v>
      </c>
      <c r="W73" s="9">
        <f t="shared" si="22"/>
        <v>0</v>
      </c>
    </row>
    <row r="74" spans="1:23" s="5" customFormat="1" x14ac:dyDescent="0.3">
      <c r="A74" s="42">
        <v>42</v>
      </c>
      <c r="B74" s="12"/>
      <c r="C74" s="12"/>
      <c r="D74" s="12"/>
      <c r="E74" s="52">
        <f t="shared" si="23"/>
        <v>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/>
      <c r="M74" s="44"/>
      <c r="N74" s="44"/>
      <c r="O74" s="44"/>
      <c r="P74" s="46">
        <f t="shared" si="17"/>
        <v>0</v>
      </c>
      <c r="R74" s="9">
        <f t="shared" si="18"/>
        <v>0</v>
      </c>
      <c r="S74" s="9">
        <f t="shared" si="24"/>
        <v>0</v>
      </c>
      <c r="T74" s="9">
        <f t="shared" si="19"/>
        <v>0</v>
      </c>
      <c r="U74" s="9">
        <f t="shared" si="20"/>
        <v>0</v>
      </c>
      <c r="V74" s="9">
        <f t="shared" si="21"/>
        <v>0</v>
      </c>
      <c r="W74" s="9">
        <f t="shared" si="22"/>
        <v>0</v>
      </c>
    </row>
    <row r="75" spans="1:23" s="5" customFormat="1" x14ac:dyDescent="0.3">
      <c r="A75" s="42">
        <v>43</v>
      </c>
      <c r="B75" s="10"/>
      <c r="C75" s="10"/>
      <c r="D75" s="10"/>
      <c r="E75" s="52">
        <f t="shared" si="23"/>
        <v>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  <c r="L75" s="44"/>
      <c r="M75" s="44"/>
      <c r="N75" s="44"/>
      <c r="O75" s="44"/>
      <c r="P75" s="46">
        <f t="shared" si="17"/>
        <v>0</v>
      </c>
      <c r="R75" s="9">
        <f t="shared" si="18"/>
        <v>0</v>
      </c>
      <c r="S75" s="9">
        <f t="shared" si="24"/>
        <v>0</v>
      </c>
      <c r="T75" s="9">
        <f t="shared" si="19"/>
        <v>0</v>
      </c>
      <c r="U75" s="9">
        <f t="shared" si="20"/>
        <v>0</v>
      </c>
      <c r="V75" s="9">
        <f t="shared" si="21"/>
        <v>0</v>
      </c>
      <c r="W75" s="9">
        <f t="shared" si="22"/>
        <v>0</v>
      </c>
    </row>
    <row r="76" spans="1:23" s="5" customFormat="1" x14ac:dyDescent="0.3">
      <c r="A76" s="42">
        <v>44</v>
      </c>
      <c r="B76" s="10"/>
      <c r="C76" s="10"/>
      <c r="D76" s="10"/>
      <c r="E76" s="52">
        <f t="shared" si="23"/>
        <v>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  <c r="L76" s="44"/>
      <c r="M76" s="44"/>
      <c r="N76" s="44"/>
      <c r="O76" s="44"/>
      <c r="P76" s="46">
        <f t="shared" si="17"/>
        <v>0</v>
      </c>
      <c r="R76" s="9">
        <f t="shared" si="18"/>
        <v>0</v>
      </c>
      <c r="S76" s="9">
        <f t="shared" si="24"/>
        <v>0</v>
      </c>
      <c r="T76" s="9">
        <f t="shared" si="19"/>
        <v>0</v>
      </c>
      <c r="U76" s="9">
        <f t="shared" si="20"/>
        <v>0</v>
      </c>
      <c r="V76" s="9">
        <f t="shared" si="21"/>
        <v>0</v>
      </c>
      <c r="W76" s="9">
        <f t="shared" si="22"/>
        <v>0</v>
      </c>
    </row>
    <row r="77" spans="1:23" s="5" customFormat="1" x14ac:dyDescent="0.3">
      <c r="A77" s="42">
        <v>45</v>
      </c>
      <c r="B77" s="10"/>
      <c r="C77" s="10"/>
      <c r="D77" s="10"/>
      <c r="E77" s="52">
        <f t="shared" si="23"/>
        <v>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  <c r="L77" s="44"/>
      <c r="M77" s="44"/>
      <c r="N77" s="44"/>
      <c r="O77" s="44"/>
      <c r="P77" s="46">
        <f t="shared" si="17"/>
        <v>0</v>
      </c>
      <c r="R77" s="9">
        <f t="shared" si="18"/>
        <v>0</v>
      </c>
      <c r="S77" s="9">
        <f t="shared" si="24"/>
        <v>0</v>
      </c>
      <c r="T77" s="9">
        <f t="shared" si="19"/>
        <v>0</v>
      </c>
      <c r="U77" s="9">
        <f t="shared" si="20"/>
        <v>0</v>
      </c>
      <c r="V77" s="9">
        <f t="shared" si="21"/>
        <v>0</v>
      </c>
      <c r="W77" s="9">
        <f t="shared" si="22"/>
        <v>0</v>
      </c>
    </row>
    <row r="78" spans="1:23" s="5" customFormat="1" x14ac:dyDescent="0.3">
      <c r="A78" s="42">
        <v>46</v>
      </c>
      <c r="B78" s="10"/>
      <c r="C78" s="10"/>
      <c r="D78" s="10"/>
      <c r="E78" s="52">
        <f t="shared" si="23"/>
        <v>0</v>
      </c>
      <c r="F78" s="44">
        <v>0</v>
      </c>
      <c r="G78" s="44">
        <v>0</v>
      </c>
      <c r="H78" s="44">
        <v>0</v>
      </c>
      <c r="I78" s="44">
        <v>0</v>
      </c>
      <c r="J78" s="44">
        <v>0</v>
      </c>
      <c r="K78" s="44">
        <v>0</v>
      </c>
      <c r="L78" s="44"/>
      <c r="M78" s="44"/>
      <c r="N78" s="44"/>
      <c r="O78" s="44"/>
      <c r="P78" s="46">
        <f t="shared" si="17"/>
        <v>0</v>
      </c>
      <c r="R78" s="9">
        <f t="shared" si="18"/>
        <v>0</v>
      </c>
      <c r="S78" s="9">
        <f t="shared" si="24"/>
        <v>0</v>
      </c>
      <c r="T78" s="9">
        <f t="shared" si="19"/>
        <v>0</v>
      </c>
      <c r="U78" s="9">
        <f t="shared" si="20"/>
        <v>0</v>
      </c>
      <c r="V78" s="9">
        <f t="shared" si="21"/>
        <v>0</v>
      </c>
      <c r="W78" s="9">
        <f t="shared" si="22"/>
        <v>0</v>
      </c>
    </row>
    <row r="79" spans="1:23" s="5" customFormat="1" x14ac:dyDescent="0.3">
      <c r="A79" s="42">
        <v>47</v>
      </c>
      <c r="B79" s="12"/>
      <c r="C79" s="12"/>
      <c r="D79" s="12"/>
      <c r="E79" s="52">
        <f t="shared" si="23"/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/>
      <c r="M79" s="44"/>
      <c r="N79" s="44"/>
      <c r="O79" s="44"/>
      <c r="P79" s="46">
        <f t="shared" si="17"/>
        <v>0</v>
      </c>
      <c r="R79" s="9">
        <f t="shared" si="18"/>
        <v>0</v>
      </c>
      <c r="S79" s="9">
        <f t="shared" si="24"/>
        <v>0</v>
      </c>
      <c r="T79" s="9">
        <f t="shared" si="19"/>
        <v>0</v>
      </c>
      <c r="U79" s="9">
        <f t="shared" si="20"/>
        <v>0</v>
      </c>
      <c r="V79" s="9">
        <f t="shared" si="21"/>
        <v>0</v>
      </c>
      <c r="W79" s="9">
        <f t="shared" si="22"/>
        <v>0</v>
      </c>
    </row>
    <row r="80" spans="1:23" s="5" customFormat="1" x14ac:dyDescent="0.3">
      <c r="A80" s="27"/>
      <c r="B80" s="38"/>
      <c r="C80" s="38"/>
      <c r="D80" s="38"/>
      <c r="E80" s="6"/>
      <c r="F80" s="17"/>
      <c r="G80" s="14"/>
      <c r="H80" s="16"/>
      <c r="I80" s="16"/>
      <c r="J80" s="14"/>
      <c r="K80" s="14"/>
      <c r="L80" s="14"/>
      <c r="M80" s="14"/>
      <c r="N80" s="14"/>
      <c r="O80" s="14"/>
      <c r="P80" s="28"/>
      <c r="R80" s="120"/>
      <c r="S80" s="120"/>
      <c r="T80" s="120"/>
      <c r="U80" s="120"/>
      <c r="V80" s="120"/>
    </row>
    <row r="81" spans="1:23" ht="23.4" x14ac:dyDescent="0.45">
      <c r="B81" s="19" t="s">
        <v>52</v>
      </c>
      <c r="C81" s="53"/>
      <c r="D81" s="53"/>
      <c r="H81" s="14"/>
      <c r="I81" s="14"/>
      <c r="P81" s="28"/>
      <c r="R81" s="120"/>
      <c r="S81" s="120"/>
      <c r="T81" s="120"/>
      <c r="U81" s="120"/>
      <c r="V81" s="120"/>
    </row>
    <row r="82" spans="1:23" s="5" customFormat="1" ht="15.75" customHeight="1" x14ac:dyDescent="0.3">
      <c r="A82" s="149" t="s">
        <v>32</v>
      </c>
      <c r="B82" s="150" t="s">
        <v>33</v>
      </c>
      <c r="C82" s="150" t="s">
        <v>62</v>
      </c>
      <c r="D82" s="150" t="s">
        <v>63</v>
      </c>
      <c r="E82" s="21" t="s">
        <v>70</v>
      </c>
      <c r="F82" s="151" t="s">
        <v>98</v>
      </c>
      <c r="G82" s="147"/>
      <c r="H82" s="146" t="s">
        <v>99</v>
      </c>
      <c r="I82" s="146"/>
      <c r="J82" s="147" t="s">
        <v>34</v>
      </c>
      <c r="K82" s="147"/>
      <c r="L82" s="146" t="s">
        <v>100</v>
      </c>
      <c r="M82" s="148"/>
      <c r="N82" s="152" t="s">
        <v>101</v>
      </c>
      <c r="O82" s="153"/>
      <c r="P82" s="43" t="s">
        <v>102</v>
      </c>
    </row>
    <row r="83" spans="1:23" s="5" customFormat="1" ht="15.75" customHeight="1" thickBot="1" x14ac:dyDescent="0.35">
      <c r="A83" s="149"/>
      <c r="B83" s="150"/>
      <c r="C83" s="150"/>
      <c r="D83" s="150"/>
      <c r="E83" s="22" t="s">
        <v>71</v>
      </c>
      <c r="F83" s="23" t="s">
        <v>35</v>
      </c>
      <c r="G83" s="23" t="s">
        <v>36</v>
      </c>
      <c r="H83" s="24" t="s">
        <v>37</v>
      </c>
      <c r="I83" s="24" t="s">
        <v>38</v>
      </c>
      <c r="J83" s="23" t="s">
        <v>39</v>
      </c>
      <c r="K83" s="23" t="s">
        <v>40</v>
      </c>
      <c r="L83" s="23" t="s">
        <v>41</v>
      </c>
      <c r="M83" s="47" t="s">
        <v>42</v>
      </c>
      <c r="N83" s="23" t="s">
        <v>103</v>
      </c>
      <c r="O83" s="47" t="s">
        <v>104</v>
      </c>
      <c r="P83" s="48" t="s">
        <v>97</v>
      </c>
      <c r="R83" s="25" t="s">
        <v>105</v>
      </c>
      <c r="S83" s="26"/>
      <c r="T83" s="26"/>
      <c r="U83" s="26"/>
      <c r="V83" s="26"/>
    </row>
    <row r="84" spans="1:23" x14ac:dyDescent="0.3">
      <c r="A84" s="42">
        <v>1</v>
      </c>
      <c r="B84" s="57" t="s">
        <v>45</v>
      </c>
      <c r="C84" s="58" t="s">
        <v>46</v>
      </c>
      <c r="D84" s="59" t="s">
        <v>69</v>
      </c>
      <c r="E84" s="52">
        <f t="shared" ref="E84:E96" si="25">COUNTIF(F84:M84,"&gt;0")</f>
        <v>2</v>
      </c>
      <c r="F84" s="44">
        <v>1</v>
      </c>
      <c r="G84" s="44">
        <v>1</v>
      </c>
      <c r="H84" s="44">
        <v>0</v>
      </c>
      <c r="I84" s="44">
        <v>0</v>
      </c>
      <c r="J84" s="44">
        <v>0</v>
      </c>
      <c r="K84" s="44">
        <v>0</v>
      </c>
      <c r="L84" s="44"/>
      <c r="M84" s="44"/>
      <c r="N84" s="44"/>
      <c r="O84" s="44"/>
      <c r="P84" s="46">
        <f t="shared" ref="P84:P96" si="26">SUM(R84:V84)</f>
        <v>2</v>
      </c>
      <c r="R84" s="9">
        <f t="shared" ref="R84:R96" si="27">LARGE(F84:O84,1)</f>
        <v>1</v>
      </c>
      <c r="S84" s="9">
        <f t="shared" ref="S84:S96" si="28">LARGE(F84:O84,2)</f>
        <v>1</v>
      </c>
      <c r="T84" s="9">
        <f t="shared" ref="T84:T96" si="29">LARGE(F84:O84,3)</f>
        <v>0</v>
      </c>
      <c r="U84" s="9">
        <f t="shared" ref="U84:U96" si="30">LARGE(F84:O84,4)</f>
        <v>0</v>
      </c>
      <c r="V84" s="9">
        <f t="shared" ref="V84:V96" si="31">LARGE(F84:O84,5)</f>
        <v>0</v>
      </c>
      <c r="W84" s="9">
        <f t="shared" ref="W84:W96" si="32">LARGE(F84:O84,6)</f>
        <v>0</v>
      </c>
    </row>
    <row r="85" spans="1:23" x14ac:dyDescent="0.3">
      <c r="A85" s="42">
        <v>2</v>
      </c>
      <c r="B85" s="60" t="s">
        <v>49</v>
      </c>
      <c r="C85" s="61" t="s">
        <v>58</v>
      </c>
      <c r="D85" s="62" t="s">
        <v>59</v>
      </c>
      <c r="E85" s="52">
        <f t="shared" si="25"/>
        <v>1</v>
      </c>
      <c r="F85" s="44">
        <v>0.85507246376811596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/>
      <c r="M85" s="44"/>
      <c r="N85" s="44"/>
      <c r="O85" s="44"/>
      <c r="P85" s="46">
        <f t="shared" si="26"/>
        <v>0.85507246376811596</v>
      </c>
      <c r="R85" s="9">
        <f t="shared" si="27"/>
        <v>0.85507246376811596</v>
      </c>
      <c r="S85" s="9">
        <f t="shared" si="28"/>
        <v>0</v>
      </c>
      <c r="T85" s="9">
        <f t="shared" si="29"/>
        <v>0</v>
      </c>
      <c r="U85" s="9">
        <f t="shared" si="30"/>
        <v>0</v>
      </c>
      <c r="V85" s="9">
        <f t="shared" si="31"/>
        <v>0</v>
      </c>
      <c r="W85" s="9">
        <f t="shared" si="32"/>
        <v>0</v>
      </c>
    </row>
    <row r="86" spans="1:23" x14ac:dyDescent="0.3">
      <c r="A86" s="42">
        <v>3</v>
      </c>
      <c r="B86" s="60" t="s">
        <v>155</v>
      </c>
      <c r="C86" s="61" t="s">
        <v>48</v>
      </c>
      <c r="D86" s="62" t="s">
        <v>156</v>
      </c>
      <c r="E86" s="52">
        <f t="shared" si="25"/>
        <v>1</v>
      </c>
      <c r="F86" s="44">
        <v>0</v>
      </c>
      <c r="G86" s="44">
        <v>0.73134328358208955</v>
      </c>
      <c r="H86" s="44">
        <v>0</v>
      </c>
      <c r="I86" s="44">
        <v>0</v>
      </c>
      <c r="J86" s="44">
        <v>0</v>
      </c>
      <c r="K86" s="44">
        <v>0</v>
      </c>
      <c r="L86" s="45"/>
      <c r="M86" s="44"/>
      <c r="N86" s="44"/>
      <c r="O86" s="44"/>
      <c r="P86" s="46">
        <f t="shared" si="26"/>
        <v>0.73134328358208955</v>
      </c>
      <c r="R86" s="9">
        <f t="shared" si="27"/>
        <v>0.73134328358208955</v>
      </c>
      <c r="S86" s="9">
        <f t="shared" si="28"/>
        <v>0</v>
      </c>
      <c r="T86" s="9">
        <f t="shared" si="29"/>
        <v>0</v>
      </c>
      <c r="U86" s="9">
        <f t="shared" si="30"/>
        <v>0</v>
      </c>
      <c r="V86" s="9">
        <f t="shared" si="31"/>
        <v>0</v>
      </c>
      <c r="W86" s="9">
        <f t="shared" si="32"/>
        <v>0</v>
      </c>
    </row>
    <row r="87" spans="1:23" x14ac:dyDescent="0.3">
      <c r="A87" s="42">
        <v>4</v>
      </c>
      <c r="B87" s="10"/>
      <c r="C87" s="10"/>
      <c r="D87" s="10"/>
      <c r="E87" s="52">
        <f t="shared" si="25"/>
        <v>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  <c r="L87" s="44"/>
      <c r="M87" s="44"/>
      <c r="N87" s="44"/>
      <c r="O87" s="44"/>
      <c r="P87" s="46">
        <f t="shared" si="26"/>
        <v>0</v>
      </c>
      <c r="R87" s="9">
        <f t="shared" si="27"/>
        <v>0</v>
      </c>
      <c r="S87" s="9">
        <f t="shared" si="28"/>
        <v>0</v>
      </c>
      <c r="T87" s="9">
        <f t="shared" si="29"/>
        <v>0</v>
      </c>
      <c r="U87" s="9">
        <f t="shared" si="30"/>
        <v>0</v>
      </c>
      <c r="V87" s="9">
        <f t="shared" si="31"/>
        <v>0</v>
      </c>
      <c r="W87" s="9">
        <f t="shared" si="32"/>
        <v>0</v>
      </c>
    </row>
    <row r="88" spans="1:23" x14ac:dyDescent="0.3">
      <c r="A88" s="42">
        <v>5</v>
      </c>
      <c r="B88" s="10"/>
      <c r="C88" s="10"/>
      <c r="D88" s="10"/>
      <c r="E88" s="52">
        <f t="shared" si="25"/>
        <v>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  <c r="L88" s="44"/>
      <c r="M88" s="44"/>
      <c r="N88" s="44"/>
      <c r="O88" s="44"/>
      <c r="P88" s="46">
        <f t="shared" si="26"/>
        <v>0</v>
      </c>
      <c r="R88" s="9">
        <f t="shared" si="27"/>
        <v>0</v>
      </c>
      <c r="S88" s="9">
        <f t="shared" si="28"/>
        <v>0</v>
      </c>
      <c r="T88" s="9">
        <f t="shared" si="29"/>
        <v>0</v>
      </c>
      <c r="U88" s="9">
        <f t="shared" si="30"/>
        <v>0</v>
      </c>
      <c r="V88" s="9">
        <f t="shared" si="31"/>
        <v>0</v>
      </c>
      <c r="W88" s="9">
        <f t="shared" si="32"/>
        <v>0</v>
      </c>
    </row>
    <row r="89" spans="1:23" x14ac:dyDescent="0.3">
      <c r="A89" s="42">
        <v>6</v>
      </c>
      <c r="B89" s="10"/>
      <c r="C89" s="10"/>
      <c r="D89" s="10"/>
      <c r="E89" s="52">
        <f t="shared" si="25"/>
        <v>0</v>
      </c>
      <c r="F89" s="44">
        <v>0</v>
      </c>
      <c r="G89" s="44">
        <v>0</v>
      </c>
      <c r="H89" s="44">
        <v>0</v>
      </c>
      <c r="I89" s="44">
        <v>0</v>
      </c>
      <c r="J89" s="44">
        <v>0</v>
      </c>
      <c r="K89" s="44">
        <v>0</v>
      </c>
      <c r="L89" s="44"/>
      <c r="M89" s="44"/>
      <c r="N89" s="44"/>
      <c r="O89" s="44"/>
      <c r="P89" s="46">
        <f t="shared" si="26"/>
        <v>0</v>
      </c>
      <c r="R89" s="9">
        <f t="shared" si="27"/>
        <v>0</v>
      </c>
      <c r="S89" s="9">
        <f t="shared" si="28"/>
        <v>0</v>
      </c>
      <c r="T89" s="9">
        <f t="shared" si="29"/>
        <v>0</v>
      </c>
      <c r="U89" s="9">
        <f t="shared" si="30"/>
        <v>0</v>
      </c>
      <c r="V89" s="9">
        <f t="shared" si="31"/>
        <v>0</v>
      </c>
      <c r="W89" s="9">
        <f t="shared" si="32"/>
        <v>0</v>
      </c>
    </row>
    <row r="90" spans="1:23" x14ac:dyDescent="0.3">
      <c r="A90" s="42">
        <v>7</v>
      </c>
      <c r="B90" s="10"/>
      <c r="C90" s="10"/>
      <c r="D90" s="10"/>
      <c r="E90" s="52">
        <f t="shared" si="25"/>
        <v>0</v>
      </c>
      <c r="F90" s="44">
        <v>0</v>
      </c>
      <c r="G90" s="44">
        <v>0</v>
      </c>
      <c r="H90" s="44">
        <v>0</v>
      </c>
      <c r="I90" s="44">
        <v>0</v>
      </c>
      <c r="J90" s="44">
        <v>0</v>
      </c>
      <c r="K90" s="44">
        <v>0</v>
      </c>
      <c r="L90" s="44"/>
      <c r="M90" s="44"/>
      <c r="N90" s="44"/>
      <c r="O90" s="44"/>
      <c r="P90" s="46">
        <f t="shared" si="26"/>
        <v>0</v>
      </c>
      <c r="R90" s="9">
        <f t="shared" si="27"/>
        <v>0</v>
      </c>
      <c r="S90" s="9">
        <f t="shared" si="28"/>
        <v>0</v>
      </c>
      <c r="T90" s="9">
        <f t="shared" si="29"/>
        <v>0</v>
      </c>
      <c r="U90" s="9">
        <f t="shared" si="30"/>
        <v>0</v>
      </c>
      <c r="V90" s="9">
        <f t="shared" si="31"/>
        <v>0</v>
      </c>
      <c r="W90" s="9">
        <f t="shared" si="32"/>
        <v>0</v>
      </c>
    </row>
    <row r="91" spans="1:23" x14ac:dyDescent="0.3">
      <c r="A91" s="42">
        <v>8</v>
      </c>
      <c r="B91" s="10"/>
      <c r="C91" s="10"/>
      <c r="D91" s="10"/>
      <c r="E91" s="52">
        <f t="shared" si="25"/>
        <v>0</v>
      </c>
      <c r="F91" s="44">
        <v>0</v>
      </c>
      <c r="G91" s="44">
        <v>0</v>
      </c>
      <c r="H91" s="44">
        <v>0</v>
      </c>
      <c r="I91" s="44">
        <v>0</v>
      </c>
      <c r="J91" s="44">
        <v>0</v>
      </c>
      <c r="K91" s="44">
        <v>0</v>
      </c>
      <c r="L91" s="44"/>
      <c r="M91" s="44"/>
      <c r="N91" s="44"/>
      <c r="O91" s="44"/>
      <c r="P91" s="46">
        <f t="shared" si="26"/>
        <v>0</v>
      </c>
      <c r="R91" s="9">
        <f t="shared" si="27"/>
        <v>0</v>
      </c>
      <c r="S91" s="9">
        <f t="shared" si="28"/>
        <v>0</v>
      </c>
      <c r="T91" s="9">
        <f t="shared" si="29"/>
        <v>0</v>
      </c>
      <c r="U91" s="9">
        <f t="shared" si="30"/>
        <v>0</v>
      </c>
      <c r="V91" s="9">
        <f t="shared" si="31"/>
        <v>0</v>
      </c>
      <c r="W91" s="9">
        <f t="shared" si="32"/>
        <v>0</v>
      </c>
    </row>
    <row r="92" spans="1:23" x14ac:dyDescent="0.3">
      <c r="A92" s="42">
        <v>9</v>
      </c>
      <c r="B92" s="12"/>
      <c r="C92" s="12"/>
      <c r="D92" s="12"/>
      <c r="E92" s="52">
        <f t="shared" si="25"/>
        <v>0</v>
      </c>
      <c r="F92" s="44">
        <v>0</v>
      </c>
      <c r="G92" s="44">
        <v>0</v>
      </c>
      <c r="H92" s="44">
        <v>0</v>
      </c>
      <c r="I92" s="44">
        <v>0</v>
      </c>
      <c r="J92" s="44">
        <v>0</v>
      </c>
      <c r="K92" s="44">
        <v>0</v>
      </c>
      <c r="L92" s="44"/>
      <c r="M92" s="44"/>
      <c r="N92" s="44"/>
      <c r="O92" s="44"/>
      <c r="P92" s="46">
        <f t="shared" si="26"/>
        <v>0</v>
      </c>
      <c r="R92" s="9">
        <f t="shared" si="27"/>
        <v>0</v>
      </c>
      <c r="S92" s="9">
        <f t="shared" si="28"/>
        <v>0</v>
      </c>
      <c r="T92" s="9">
        <f t="shared" si="29"/>
        <v>0</v>
      </c>
      <c r="U92" s="9">
        <f t="shared" si="30"/>
        <v>0</v>
      </c>
      <c r="V92" s="9">
        <f t="shared" si="31"/>
        <v>0</v>
      </c>
      <c r="W92" s="9">
        <f t="shared" si="32"/>
        <v>0</v>
      </c>
    </row>
    <row r="93" spans="1:23" x14ac:dyDescent="0.3">
      <c r="A93" s="42">
        <v>10</v>
      </c>
      <c r="B93" s="10"/>
      <c r="C93" s="10"/>
      <c r="D93" s="10"/>
      <c r="E93" s="52">
        <f t="shared" si="25"/>
        <v>0</v>
      </c>
      <c r="F93" s="44">
        <v>0</v>
      </c>
      <c r="G93" s="44">
        <v>0</v>
      </c>
      <c r="H93" s="44">
        <v>0</v>
      </c>
      <c r="I93" s="44">
        <v>0</v>
      </c>
      <c r="J93" s="44">
        <v>0</v>
      </c>
      <c r="K93" s="44">
        <v>0</v>
      </c>
      <c r="L93" s="44"/>
      <c r="M93" s="44"/>
      <c r="N93" s="44"/>
      <c r="O93" s="44"/>
      <c r="P93" s="46">
        <f t="shared" si="26"/>
        <v>0</v>
      </c>
      <c r="R93" s="9">
        <f t="shared" si="27"/>
        <v>0</v>
      </c>
      <c r="S93" s="9">
        <f t="shared" si="28"/>
        <v>0</v>
      </c>
      <c r="T93" s="9">
        <f t="shared" si="29"/>
        <v>0</v>
      </c>
      <c r="U93" s="9">
        <f t="shared" si="30"/>
        <v>0</v>
      </c>
      <c r="V93" s="9">
        <f t="shared" si="31"/>
        <v>0</v>
      </c>
      <c r="W93" s="9">
        <f t="shared" si="32"/>
        <v>0</v>
      </c>
    </row>
    <row r="94" spans="1:23" x14ac:dyDescent="0.3">
      <c r="A94" s="42">
        <v>11</v>
      </c>
      <c r="B94" s="35"/>
      <c r="C94" s="35"/>
      <c r="D94" s="35"/>
      <c r="E94" s="52">
        <f t="shared" si="25"/>
        <v>0</v>
      </c>
      <c r="F94" s="44">
        <v>0</v>
      </c>
      <c r="G94" s="44">
        <v>0</v>
      </c>
      <c r="H94" s="44">
        <v>0</v>
      </c>
      <c r="I94" s="44">
        <v>0</v>
      </c>
      <c r="J94" s="44">
        <v>0</v>
      </c>
      <c r="K94" s="44">
        <v>0</v>
      </c>
      <c r="L94" s="44"/>
      <c r="M94" s="44"/>
      <c r="N94" s="44"/>
      <c r="O94" s="44"/>
      <c r="P94" s="46">
        <f t="shared" si="26"/>
        <v>0</v>
      </c>
      <c r="R94" s="9">
        <f t="shared" si="27"/>
        <v>0</v>
      </c>
      <c r="S94" s="9">
        <f t="shared" si="28"/>
        <v>0</v>
      </c>
      <c r="T94" s="9">
        <f t="shared" si="29"/>
        <v>0</v>
      </c>
      <c r="U94" s="9">
        <f t="shared" si="30"/>
        <v>0</v>
      </c>
      <c r="V94" s="9">
        <f t="shared" si="31"/>
        <v>0</v>
      </c>
      <c r="W94" s="9">
        <f t="shared" si="32"/>
        <v>0</v>
      </c>
    </row>
    <row r="95" spans="1:23" s="5" customFormat="1" x14ac:dyDescent="0.3">
      <c r="A95" s="42">
        <v>12</v>
      </c>
      <c r="B95" s="10"/>
      <c r="C95" s="10"/>
      <c r="D95" s="10"/>
      <c r="E95" s="52">
        <f t="shared" si="25"/>
        <v>0</v>
      </c>
      <c r="F95" s="44">
        <v>0</v>
      </c>
      <c r="G95" s="44">
        <v>0</v>
      </c>
      <c r="H95" s="44">
        <v>0</v>
      </c>
      <c r="I95" s="44">
        <v>0</v>
      </c>
      <c r="J95" s="44">
        <v>0</v>
      </c>
      <c r="K95" s="44">
        <v>0</v>
      </c>
      <c r="L95" s="44"/>
      <c r="M95" s="44"/>
      <c r="N95" s="44"/>
      <c r="O95" s="44"/>
      <c r="P95" s="46">
        <f t="shared" si="26"/>
        <v>0</v>
      </c>
      <c r="R95" s="9">
        <f t="shared" si="27"/>
        <v>0</v>
      </c>
      <c r="S95" s="9">
        <f t="shared" si="28"/>
        <v>0</v>
      </c>
      <c r="T95" s="9">
        <f t="shared" si="29"/>
        <v>0</v>
      </c>
      <c r="U95" s="9">
        <f t="shared" si="30"/>
        <v>0</v>
      </c>
      <c r="V95" s="9">
        <f t="shared" si="31"/>
        <v>0</v>
      </c>
      <c r="W95" s="9">
        <f t="shared" si="32"/>
        <v>0</v>
      </c>
    </row>
    <row r="96" spans="1:23" s="5" customFormat="1" x14ac:dyDescent="0.3">
      <c r="A96" s="42">
        <v>13</v>
      </c>
      <c r="B96" s="10"/>
      <c r="C96" s="10"/>
      <c r="D96" s="10"/>
      <c r="E96" s="52">
        <f t="shared" si="25"/>
        <v>0</v>
      </c>
      <c r="F96" s="44">
        <v>0</v>
      </c>
      <c r="G96" s="44">
        <v>0</v>
      </c>
      <c r="H96" s="44">
        <v>0</v>
      </c>
      <c r="I96" s="44">
        <v>0</v>
      </c>
      <c r="J96" s="44">
        <v>0</v>
      </c>
      <c r="K96" s="44">
        <v>0</v>
      </c>
      <c r="L96" s="44"/>
      <c r="M96" s="44"/>
      <c r="N96" s="44"/>
      <c r="O96" s="44"/>
      <c r="P96" s="46">
        <f t="shared" si="26"/>
        <v>0</v>
      </c>
      <c r="R96" s="9">
        <f t="shared" si="27"/>
        <v>0</v>
      </c>
      <c r="S96" s="9">
        <f t="shared" si="28"/>
        <v>0</v>
      </c>
      <c r="T96" s="9">
        <f t="shared" si="29"/>
        <v>0</v>
      </c>
      <c r="U96" s="9">
        <f t="shared" si="30"/>
        <v>0</v>
      </c>
      <c r="V96" s="9">
        <f t="shared" si="31"/>
        <v>0</v>
      </c>
      <c r="W96" s="9">
        <f t="shared" si="32"/>
        <v>0</v>
      </c>
    </row>
    <row r="97" spans="1:23" s="5" customFormat="1" x14ac:dyDescent="0.3">
      <c r="A97" s="27"/>
      <c r="B97" s="38"/>
      <c r="C97" s="38"/>
      <c r="D97" s="38"/>
      <c r="E97" s="6"/>
      <c r="F97" s="14"/>
      <c r="G97" s="14"/>
      <c r="H97" s="16"/>
      <c r="I97" s="16"/>
      <c r="J97" s="14"/>
      <c r="K97" s="14"/>
      <c r="L97" s="14"/>
      <c r="M97" s="14"/>
      <c r="N97" s="14"/>
      <c r="O97" s="14"/>
      <c r="P97" s="28"/>
      <c r="R97" s="120"/>
      <c r="S97" s="120"/>
      <c r="T97" s="120"/>
      <c r="U97" s="120"/>
      <c r="V97" s="120"/>
    </row>
    <row r="98" spans="1:23" ht="23.4" x14ac:dyDescent="0.45">
      <c r="B98" s="19" t="s">
        <v>83</v>
      </c>
      <c r="C98" s="53"/>
      <c r="D98" s="53"/>
      <c r="H98" s="14"/>
      <c r="I98" s="14"/>
      <c r="P98" s="28"/>
      <c r="R98" s="120"/>
      <c r="S98" s="120"/>
      <c r="T98" s="120"/>
      <c r="U98" s="120"/>
      <c r="V98" s="120"/>
    </row>
    <row r="99" spans="1:23" s="5" customFormat="1" ht="15.75" customHeight="1" x14ac:dyDescent="0.3">
      <c r="A99" s="149" t="s">
        <v>32</v>
      </c>
      <c r="B99" s="150" t="s">
        <v>33</v>
      </c>
      <c r="C99" s="150" t="s">
        <v>62</v>
      </c>
      <c r="D99" s="150" t="s">
        <v>63</v>
      </c>
      <c r="E99" s="21" t="s">
        <v>70</v>
      </c>
      <c r="F99" s="151" t="s">
        <v>98</v>
      </c>
      <c r="G99" s="147"/>
      <c r="H99" s="146" t="s">
        <v>99</v>
      </c>
      <c r="I99" s="146"/>
      <c r="J99" s="147" t="s">
        <v>34</v>
      </c>
      <c r="K99" s="147"/>
      <c r="L99" s="146" t="s">
        <v>100</v>
      </c>
      <c r="M99" s="148"/>
      <c r="N99" s="152" t="s">
        <v>101</v>
      </c>
      <c r="O99" s="153"/>
      <c r="P99" s="43" t="s">
        <v>102</v>
      </c>
    </row>
    <row r="100" spans="1:23" s="5" customFormat="1" ht="15.75" customHeight="1" thickBot="1" x14ac:dyDescent="0.35">
      <c r="A100" s="149"/>
      <c r="B100" s="150"/>
      <c r="C100" s="150"/>
      <c r="D100" s="150"/>
      <c r="E100" s="22" t="s">
        <v>71</v>
      </c>
      <c r="F100" s="23" t="s">
        <v>35</v>
      </c>
      <c r="G100" s="23" t="s">
        <v>36</v>
      </c>
      <c r="H100" s="24" t="s">
        <v>37</v>
      </c>
      <c r="I100" s="24" t="s">
        <v>38</v>
      </c>
      <c r="J100" s="23" t="s">
        <v>39</v>
      </c>
      <c r="K100" s="23" t="s">
        <v>40</v>
      </c>
      <c r="L100" s="23" t="s">
        <v>41</v>
      </c>
      <c r="M100" s="47" t="s">
        <v>42</v>
      </c>
      <c r="N100" s="23" t="s">
        <v>103</v>
      </c>
      <c r="O100" s="47" t="s">
        <v>104</v>
      </c>
      <c r="P100" s="48" t="s">
        <v>97</v>
      </c>
      <c r="R100" s="25" t="s">
        <v>105</v>
      </c>
      <c r="S100" s="26"/>
      <c r="T100" s="26"/>
      <c r="U100" s="26"/>
      <c r="V100" s="26"/>
    </row>
    <row r="101" spans="1:23" x14ac:dyDescent="0.3">
      <c r="A101" s="42">
        <v>1</v>
      </c>
      <c r="B101" s="57" t="s">
        <v>50</v>
      </c>
      <c r="C101" s="58" t="s">
        <v>44</v>
      </c>
      <c r="D101" s="59" t="s">
        <v>67</v>
      </c>
      <c r="E101" s="52">
        <f t="shared" ref="E101:E107" si="33">COUNTIF(F101:M101,"&gt;0")</f>
        <v>2</v>
      </c>
      <c r="F101" s="44">
        <v>1</v>
      </c>
      <c r="G101" s="44">
        <v>0.93939393939393945</v>
      </c>
      <c r="H101" s="44">
        <v>0</v>
      </c>
      <c r="I101" s="44">
        <v>0</v>
      </c>
      <c r="J101" s="44">
        <v>0</v>
      </c>
      <c r="K101" s="44">
        <v>0</v>
      </c>
      <c r="L101" s="44"/>
      <c r="M101" s="44"/>
      <c r="N101" s="44"/>
      <c r="O101" s="44"/>
      <c r="P101" s="46">
        <f t="shared" ref="P101:P107" si="34">SUM(R101:V101)</f>
        <v>1.9393939393939394</v>
      </c>
      <c r="R101" s="9">
        <f t="shared" ref="R101:R107" si="35">LARGE(F101:O101,1)</f>
        <v>1</v>
      </c>
      <c r="S101" s="9">
        <f t="shared" ref="S101:S107" si="36">LARGE(F101:O101,2)</f>
        <v>0.93939393939393945</v>
      </c>
      <c r="T101" s="9">
        <f t="shared" ref="T101:T107" si="37">LARGE(F101:O101,3)</f>
        <v>0</v>
      </c>
      <c r="U101" s="9">
        <f t="shared" ref="U101:U107" si="38">LARGE(F101:O101,4)</f>
        <v>0</v>
      </c>
      <c r="V101" s="9">
        <f t="shared" ref="V101:V107" si="39">LARGE(F101:O101,5)</f>
        <v>0</v>
      </c>
      <c r="W101" s="9">
        <f t="shared" ref="W101:W107" si="40">LARGE(F101:O101,6)</f>
        <v>0</v>
      </c>
    </row>
    <row r="102" spans="1:23" x14ac:dyDescent="0.3">
      <c r="A102" s="42">
        <v>2</v>
      </c>
      <c r="B102" s="60" t="s">
        <v>157</v>
      </c>
      <c r="C102" s="61" t="s">
        <v>158</v>
      </c>
      <c r="D102" s="62" t="s">
        <v>159</v>
      </c>
      <c r="E102" s="52">
        <f t="shared" si="33"/>
        <v>2</v>
      </c>
      <c r="F102" s="44">
        <v>0.93243243243243246</v>
      </c>
      <c r="G102" s="44">
        <v>1</v>
      </c>
      <c r="H102" s="44">
        <v>0</v>
      </c>
      <c r="I102" s="44">
        <v>0</v>
      </c>
      <c r="J102" s="44">
        <v>0</v>
      </c>
      <c r="K102" s="44">
        <v>0</v>
      </c>
      <c r="L102" s="45"/>
      <c r="M102" s="44"/>
      <c r="N102" s="44"/>
      <c r="O102" s="44"/>
      <c r="P102" s="46">
        <f t="shared" si="34"/>
        <v>1.9324324324324325</v>
      </c>
      <c r="R102" s="9">
        <f t="shared" si="35"/>
        <v>1</v>
      </c>
      <c r="S102" s="9">
        <f t="shared" si="36"/>
        <v>0.93243243243243246</v>
      </c>
      <c r="T102" s="9">
        <f t="shared" si="37"/>
        <v>0</v>
      </c>
      <c r="U102" s="9">
        <f t="shared" si="38"/>
        <v>0</v>
      </c>
      <c r="V102" s="9">
        <f t="shared" si="39"/>
        <v>0</v>
      </c>
      <c r="W102" s="9">
        <f t="shared" si="40"/>
        <v>0</v>
      </c>
    </row>
    <row r="103" spans="1:23" x14ac:dyDescent="0.3">
      <c r="A103" s="42">
        <v>3</v>
      </c>
      <c r="B103" s="60" t="s">
        <v>160</v>
      </c>
      <c r="C103" s="61" t="s">
        <v>12</v>
      </c>
      <c r="D103" s="62" t="s">
        <v>161</v>
      </c>
      <c r="E103" s="52">
        <f t="shared" si="33"/>
        <v>2</v>
      </c>
      <c r="F103" s="44">
        <v>0.85135135135135132</v>
      </c>
      <c r="G103" s="44">
        <v>0.93939393939393945</v>
      </c>
      <c r="H103" s="44">
        <v>0</v>
      </c>
      <c r="I103" s="44">
        <v>0</v>
      </c>
      <c r="J103" s="44">
        <v>0</v>
      </c>
      <c r="K103" s="44">
        <v>0</v>
      </c>
      <c r="L103" s="44"/>
      <c r="M103" s="44"/>
      <c r="N103" s="44"/>
      <c r="O103" s="44"/>
      <c r="P103" s="46">
        <f t="shared" si="34"/>
        <v>1.7907452907452908</v>
      </c>
      <c r="R103" s="9">
        <f t="shared" si="35"/>
        <v>0.93939393939393945</v>
      </c>
      <c r="S103" s="9">
        <f t="shared" si="36"/>
        <v>0.85135135135135132</v>
      </c>
      <c r="T103" s="9">
        <f t="shared" si="37"/>
        <v>0</v>
      </c>
      <c r="U103" s="9">
        <f t="shared" si="38"/>
        <v>0</v>
      </c>
      <c r="V103" s="9">
        <f t="shared" si="39"/>
        <v>0</v>
      </c>
      <c r="W103" s="9">
        <f t="shared" si="40"/>
        <v>0</v>
      </c>
    </row>
    <row r="104" spans="1:23" x14ac:dyDescent="0.3">
      <c r="A104" s="42">
        <v>4</v>
      </c>
      <c r="B104" s="60" t="s">
        <v>7</v>
      </c>
      <c r="C104" s="61" t="s">
        <v>30</v>
      </c>
      <c r="D104" s="62" t="s">
        <v>8</v>
      </c>
      <c r="E104" s="52">
        <f t="shared" si="33"/>
        <v>2</v>
      </c>
      <c r="F104" s="44">
        <v>0.93243243243243246</v>
      </c>
      <c r="G104" s="44">
        <v>0.77272727272727271</v>
      </c>
      <c r="H104" s="44">
        <v>0</v>
      </c>
      <c r="I104" s="44">
        <v>0</v>
      </c>
      <c r="J104" s="44">
        <v>0</v>
      </c>
      <c r="K104" s="44">
        <v>0</v>
      </c>
      <c r="L104" s="44"/>
      <c r="M104" s="44"/>
      <c r="N104" s="44"/>
      <c r="O104" s="44"/>
      <c r="P104" s="46">
        <f t="shared" si="34"/>
        <v>1.7051597051597052</v>
      </c>
      <c r="R104" s="9">
        <f t="shared" si="35"/>
        <v>0.93243243243243246</v>
      </c>
      <c r="S104" s="9">
        <f t="shared" si="36"/>
        <v>0.77272727272727271</v>
      </c>
      <c r="T104" s="9">
        <f t="shared" si="37"/>
        <v>0</v>
      </c>
      <c r="U104" s="9">
        <f t="shared" si="38"/>
        <v>0</v>
      </c>
      <c r="V104" s="9">
        <f t="shared" si="39"/>
        <v>0</v>
      </c>
      <c r="W104" s="9">
        <f t="shared" si="40"/>
        <v>0</v>
      </c>
    </row>
    <row r="105" spans="1:23" s="5" customFormat="1" x14ac:dyDescent="0.3">
      <c r="A105" s="42">
        <v>5</v>
      </c>
      <c r="B105" s="60" t="s">
        <v>162</v>
      </c>
      <c r="C105" s="61" t="s">
        <v>46</v>
      </c>
      <c r="D105" s="62" t="s">
        <v>163</v>
      </c>
      <c r="E105" s="52">
        <f t="shared" si="33"/>
        <v>1</v>
      </c>
      <c r="F105" s="44">
        <v>0.93243243243243246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/>
      <c r="M105" s="44"/>
      <c r="N105" s="44"/>
      <c r="O105" s="44"/>
      <c r="P105" s="46">
        <f t="shared" si="34"/>
        <v>0.93243243243243246</v>
      </c>
      <c r="R105" s="9">
        <f t="shared" si="35"/>
        <v>0.93243243243243246</v>
      </c>
      <c r="S105" s="9">
        <f t="shared" si="36"/>
        <v>0</v>
      </c>
      <c r="T105" s="9">
        <f t="shared" si="37"/>
        <v>0</v>
      </c>
      <c r="U105" s="9">
        <f t="shared" si="38"/>
        <v>0</v>
      </c>
      <c r="V105" s="9">
        <f t="shared" si="39"/>
        <v>0</v>
      </c>
      <c r="W105" s="9">
        <f t="shared" si="40"/>
        <v>0</v>
      </c>
    </row>
    <row r="106" spans="1:23" s="5" customFormat="1" x14ac:dyDescent="0.3">
      <c r="A106" s="42">
        <v>6</v>
      </c>
      <c r="B106" s="60" t="s">
        <v>14</v>
      </c>
      <c r="C106" s="61" t="s">
        <v>15</v>
      </c>
      <c r="D106" s="62" t="s">
        <v>16</v>
      </c>
      <c r="E106" s="52">
        <f t="shared" si="33"/>
        <v>1</v>
      </c>
      <c r="F106" s="44">
        <v>0</v>
      </c>
      <c r="G106" s="44">
        <v>0.89393939393939392</v>
      </c>
      <c r="H106" s="44">
        <v>0</v>
      </c>
      <c r="I106" s="44">
        <v>0</v>
      </c>
      <c r="J106" s="44">
        <v>0</v>
      </c>
      <c r="K106" s="44">
        <v>0</v>
      </c>
      <c r="L106" s="45"/>
      <c r="M106" s="44"/>
      <c r="N106" s="44"/>
      <c r="O106" s="44"/>
      <c r="P106" s="46">
        <f t="shared" si="34"/>
        <v>0.89393939393939392</v>
      </c>
      <c r="R106" s="9">
        <f t="shared" si="35"/>
        <v>0.89393939393939392</v>
      </c>
      <c r="S106" s="9">
        <f t="shared" si="36"/>
        <v>0</v>
      </c>
      <c r="T106" s="9">
        <f t="shared" si="37"/>
        <v>0</v>
      </c>
      <c r="U106" s="9">
        <f t="shared" si="38"/>
        <v>0</v>
      </c>
      <c r="V106" s="9">
        <f t="shared" si="39"/>
        <v>0</v>
      </c>
      <c r="W106" s="9">
        <f t="shared" si="40"/>
        <v>0</v>
      </c>
    </row>
    <row r="107" spans="1:23" s="5" customFormat="1" x14ac:dyDescent="0.3">
      <c r="A107" s="42">
        <v>7</v>
      </c>
      <c r="B107" s="10"/>
      <c r="C107" s="10"/>
      <c r="D107" s="10"/>
      <c r="E107" s="52">
        <f t="shared" si="33"/>
        <v>0</v>
      </c>
      <c r="F107" s="44">
        <v>0</v>
      </c>
      <c r="G107" s="44">
        <v>0</v>
      </c>
      <c r="H107" s="44">
        <v>0</v>
      </c>
      <c r="I107" s="44">
        <v>0</v>
      </c>
      <c r="J107" s="44">
        <v>0</v>
      </c>
      <c r="K107" s="44">
        <v>0</v>
      </c>
      <c r="L107" s="44"/>
      <c r="M107" s="44"/>
      <c r="N107" s="44"/>
      <c r="O107" s="44"/>
      <c r="P107" s="46">
        <f t="shared" si="34"/>
        <v>0</v>
      </c>
      <c r="R107" s="9">
        <f t="shared" si="35"/>
        <v>0</v>
      </c>
      <c r="S107" s="9">
        <f t="shared" si="36"/>
        <v>0</v>
      </c>
      <c r="T107" s="9">
        <f t="shared" si="37"/>
        <v>0</v>
      </c>
      <c r="U107" s="9">
        <f t="shared" si="38"/>
        <v>0</v>
      </c>
      <c r="V107" s="9">
        <f t="shared" si="39"/>
        <v>0</v>
      </c>
      <c r="W107" s="9">
        <f t="shared" si="40"/>
        <v>0</v>
      </c>
    </row>
    <row r="108" spans="1:23" s="5" customFormat="1" x14ac:dyDescent="0.3">
      <c r="A108" s="27"/>
      <c r="B108" s="38"/>
      <c r="C108" s="38"/>
      <c r="D108" s="38"/>
      <c r="E108" s="6"/>
      <c r="F108" s="14"/>
      <c r="G108" s="14"/>
      <c r="H108" s="16"/>
      <c r="I108" s="16"/>
      <c r="J108" s="14"/>
      <c r="K108" s="14"/>
      <c r="L108" s="14"/>
      <c r="M108" s="14"/>
      <c r="N108" s="14"/>
      <c r="O108" s="14"/>
      <c r="P108" s="28"/>
      <c r="R108" s="121"/>
      <c r="S108" s="121"/>
      <c r="T108" s="121"/>
      <c r="U108" s="121"/>
      <c r="V108" s="121"/>
    </row>
    <row r="109" spans="1:23" ht="23.4" x14ac:dyDescent="0.45">
      <c r="B109" s="119" t="s">
        <v>182</v>
      </c>
      <c r="D109" s="39"/>
    </row>
    <row r="110" spans="1:23" s="5" customFormat="1" ht="15.75" customHeight="1" x14ac:dyDescent="0.3">
      <c r="A110" s="149" t="s">
        <v>32</v>
      </c>
      <c r="B110" s="150" t="s">
        <v>33</v>
      </c>
      <c r="C110" s="150" t="s">
        <v>62</v>
      </c>
      <c r="D110" s="150" t="s">
        <v>63</v>
      </c>
      <c r="E110" s="21" t="s">
        <v>70</v>
      </c>
      <c r="F110" s="151" t="s">
        <v>98</v>
      </c>
      <c r="G110" s="147"/>
      <c r="H110" s="146" t="s">
        <v>99</v>
      </c>
      <c r="I110" s="146"/>
      <c r="J110" s="147" t="s">
        <v>34</v>
      </c>
      <c r="K110" s="147"/>
      <c r="L110" s="146" t="s">
        <v>100</v>
      </c>
      <c r="M110" s="148"/>
      <c r="N110" s="152" t="s">
        <v>101</v>
      </c>
      <c r="O110" s="153"/>
      <c r="P110" s="43" t="s">
        <v>102</v>
      </c>
    </row>
    <row r="111" spans="1:23" s="5" customFormat="1" ht="15.75" customHeight="1" thickBot="1" x14ac:dyDescent="0.35">
      <c r="A111" s="149"/>
      <c r="B111" s="150"/>
      <c r="C111" s="150"/>
      <c r="D111" s="150"/>
      <c r="E111" s="22" t="s">
        <v>71</v>
      </c>
      <c r="F111" s="23" t="s">
        <v>35</v>
      </c>
      <c r="G111" s="23" t="s">
        <v>36</v>
      </c>
      <c r="H111" s="24" t="s">
        <v>37</v>
      </c>
      <c r="I111" s="24" t="s">
        <v>38</v>
      </c>
      <c r="J111" s="23" t="s">
        <v>39</v>
      </c>
      <c r="K111" s="23" t="s">
        <v>40</v>
      </c>
      <c r="L111" s="23" t="s">
        <v>41</v>
      </c>
      <c r="M111" s="47" t="s">
        <v>42</v>
      </c>
      <c r="N111" s="23" t="s">
        <v>103</v>
      </c>
      <c r="O111" s="47" t="s">
        <v>104</v>
      </c>
      <c r="P111" s="48" t="s">
        <v>97</v>
      </c>
      <c r="R111" s="25" t="s">
        <v>105</v>
      </c>
      <c r="S111" s="26"/>
      <c r="T111" s="26"/>
      <c r="U111" s="26"/>
      <c r="V111" s="26"/>
    </row>
    <row r="112" spans="1:23" s="5" customFormat="1" x14ac:dyDescent="0.3">
      <c r="A112" s="42">
        <v>1</v>
      </c>
      <c r="B112" s="57" t="s">
        <v>47</v>
      </c>
      <c r="C112" s="58" t="s">
        <v>54</v>
      </c>
      <c r="D112" s="59" t="s">
        <v>85</v>
      </c>
      <c r="E112" s="52">
        <f t="shared" ref="E112:E118" si="41">COUNTIF(F112:M112,"&gt;0")</f>
        <v>2</v>
      </c>
      <c r="F112" s="44">
        <v>1</v>
      </c>
      <c r="G112" s="44">
        <v>1</v>
      </c>
      <c r="H112" s="44">
        <v>0</v>
      </c>
      <c r="I112" s="44">
        <v>0</v>
      </c>
      <c r="J112" s="44">
        <v>0</v>
      </c>
      <c r="K112" s="44">
        <v>0</v>
      </c>
      <c r="L112" s="44"/>
      <c r="M112" s="44"/>
      <c r="N112" s="44"/>
      <c r="O112" s="44"/>
      <c r="P112" s="46">
        <f t="shared" ref="P112:P118" si="42">SUM(R112:V112)</f>
        <v>2</v>
      </c>
      <c r="R112" s="9">
        <f t="shared" ref="R112:R118" si="43">LARGE(F112:O112,1)</f>
        <v>1</v>
      </c>
      <c r="S112" s="9">
        <f t="shared" ref="S112:S118" si="44">LARGE(F112:O112,2)</f>
        <v>1</v>
      </c>
      <c r="T112" s="9">
        <f t="shared" ref="T112:T118" si="45">LARGE(F112:O112,3)</f>
        <v>0</v>
      </c>
      <c r="U112" s="9">
        <f t="shared" ref="U112:U118" si="46">LARGE(F112:O112,4)</f>
        <v>0</v>
      </c>
      <c r="V112" s="9">
        <f t="shared" ref="V112:V118" si="47">LARGE(F112:O112,5)</f>
        <v>0</v>
      </c>
      <c r="W112" s="9">
        <f t="shared" ref="W112:W118" si="48">LARGE(F112:O112,6)</f>
        <v>0</v>
      </c>
    </row>
    <row r="113" spans="1:23" s="5" customFormat="1" x14ac:dyDescent="0.3">
      <c r="A113" s="42">
        <v>2</v>
      </c>
      <c r="B113" s="60" t="s">
        <v>29</v>
      </c>
      <c r="C113" s="61" t="s">
        <v>30</v>
      </c>
      <c r="D113" s="62" t="s">
        <v>68</v>
      </c>
      <c r="E113" s="52">
        <f t="shared" si="41"/>
        <v>2</v>
      </c>
      <c r="F113" s="44">
        <v>0.86046511627906974</v>
      </c>
      <c r="G113" s="44">
        <v>0.91428571428571426</v>
      </c>
      <c r="H113" s="44">
        <v>0</v>
      </c>
      <c r="I113" s="44">
        <v>0</v>
      </c>
      <c r="J113" s="44">
        <v>0</v>
      </c>
      <c r="K113" s="44">
        <v>0</v>
      </c>
      <c r="L113" s="45"/>
      <c r="M113" s="44"/>
      <c r="N113" s="44"/>
      <c r="O113" s="44"/>
      <c r="P113" s="46">
        <f t="shared" si="42"/>
        <v>1.7747508305647841</v>
      </c>
      <c r="R113" s="9">
        <f t="shared" si="43"/>
        <v>0.91428571428571426</v>
      </c>
      <c r="S113" s="9">
        <f t="shared" si="44"/>
        <v>0.86046511627906974</v>
      </c>
      <c r="T113" s="9">
        <f t="shared" si="45"/>
        <v>0</v>
      </c>
      <c r="U113" s="9">
        <f t="shared" si="46"/>
        <v>0</v>
      </c>
      <c r="V113" s="9">
        <f t="shared" si="47"/>
        <v>0</v>
      </c>
      <c r="W113" s="9">
        <f t="shared" si="48"/>
        <v>0</v>
      </c>
    </row>
    <row r="114" spans="1:23" s="5" customFormat="1" x14ac:dyDescent="0.3">
      <c r="A114" s="42">
        <v>3</v>
      </c>
      <c r="B114" s="60" t="s">
        <v>177</v>
      </c>
      <c r="C114" s="61" t="s">
        <v>53</v>
      </c>
      <c r="D114" s="62" t="s">
        <v>178</v>
      </c>
      <c r="E114" s="52">
        <f t="shared" si="41"/>
        <v>2</v>
      </c>
      <c r="F114" s="44">
        <v>0.81395348837209303</v>
      </c>
      <c r="G114" s="44">
        <v>0.8</v>
      </c>
      <c r="H114" s="44">
        <v>0</v>
      </c>
      <c r="I114" s="44">
        <v>0</v>
      </c>
      <c r="J114" s="44">
        <v>0</v>
      </c>
      <c r="K114" s="44">
        <v>0</v>
      </c>
      <c r="L114" s="44"/>
      <c r="M114" s="44"/>
      <c r="N114" s="44"/>
      <c r="O114" s="44"/>
      <c r="P114" s="46">
        <f t="shared" si="42"/>
        <v>1.613953488372093</v>
      </c>
      <c r="R114" s="9">
        <f t="shared" si="43"/>
        <v>0.81395348837209303</v>
      </c>
      <c r="S114" s="9">
        <f t="shared" si="44"/>
        <v>0.8</v>
      </c>
      <c r="T114" s="9">
        <f t="shared" si="45"/>
        <v>0</v>
      </c>
      <c r="U114" s="9">
        <f t="shared" si="46"/>
        <v>0</v>
      </c>
      <c r="V114" s="9">
        <f t="shared" si="47"/>
        <v>0</v>
      </c>
      <c r="W114" s="9">
        <f t="shared" si="48"/>
        <v>0</v>
      </c>
    </row>
    <row r="115" spans="1:23" s="5" customFormat="1" x14ac:dyDescent="0.3">
      <c r="A115" s="42">
        <v>4</v>
      </c>
      <c r="B115" s="60"/>
      <c r="C115" s="61"/>
      <c r="D115" s="62"/>
      <c r="E115" s="52">
        <f t="shared" si="41"/>
        <v>0</v>
      </c>
      <c r="F115" s="44">
        <v>0</v>
      </c>
      <c r="G115" s="44">
        <v>0</v>
      </c>
      <c r="H115" s="44">
        <v>0</v>
      </c>
      <c r="I115" s="44">
        <v>0</v>
      </c>
      <c r="J115" s="44">
        <v>0</v>
      </c>
      <c r="K115" s="44">
        <v>0</v>
      </c>
      <c r="L115" s="44"/>
      <c r="M115" s="44"/>
      <c r="N115" s="44"/>
      <c r="O115" s="44"/>
      <c r="P115" s="46">
        <f t="shared" si="42"/>
        <v>0</v>
      </c>
      <c r="R115" s="9">
        <f t="shared" si="43"/>
        <v>0</v>
      </c>
      <c r="S115" s="9">
        <f t="shared" si="44"/>
        <v>0</v>
      </c>
      <c r="T115" s="9">
        <f t="shared" si="45"/>
        <v>0</v>
      </c>
      <c r="U115" s="9">
        <f t="shared" si="46"/>
        <v>0</v>
      </c>
      <c r="V115" s="9">
        <f t="shared" si="47"/>
        <v>0</v>
      </c>
      <c r="W115" s="9">
        <f t="shared" si="48"/>
        <v>0</v>
      </c>
    </row>
    <row r="116" spans="1:23" s="5" customFormat="1" x14ac:dyDescent="0.3">
      <c r="A116" s="42">
        <v>5</v>
      </c>
      <c r="B116" s="60"/>
      <c r="C116" s="61"/>
      <c r="D116" s="62"/>
      <c r="E116" s="52">
        <f t="shared" si="41"/>
        <v>0</v>
      </c>
      <c r="F116" s="44">
        <v>0</v>
      </c>
      <c r="G116" s="44">
        <v>0</v>
      </c>
      <c r="H116" s="44">
        <v>0</v>
      </c>
      <c r="I116" s="44">
        <v>0</v>
      </c>
      <c r="J116" s="44">
        <v>0</v>
      </c>
      <c r="K116" s="44">
        <v>0</v>
      </c>
      <c r="L116" s="44"/>
      <c r="M116" s="44"/>
      <c r="N116" s="44"/>
      <c r="O116" s="44"/>
      <c r="P116" s="46">
        <f t="shared" si="42"/>
        <v>0</v>
      </c>
      <c r="R116" s="9">
        <f t="shared" si="43"/>
        <v>0</v>
      </c>
      <c r="S116" s="9">
        <f t="shared" si="44"/>
        <v>0</v>
      </c>
      <c r="T116" s="9">
        <f t="shared" si="45"/>
        <v>0</v>
      </c>
      <c r="U116" s="9">
        <f t="shared" si="46"/>
        <v>0</v>
      </c>
      <c r="V116" s="9">
        <f t="shared" si="47"/>
        <v>0</v>
      </c>
      <c r="W116" s="9">
        <f t="shared" si="48"/>
        <v>0</v>
      </c>
    </row>
    <row r="117" spans="1:23" s="5" customFormat="1" x14ac:dyDescent="0.3">
      <c r="A117" s="42">
        <v>6</v>
      </c>
      <c r="B117" s="60"/>
      <c r="C117" s="61"/>
      <c r="D117" s="62"/>
      <c r="E117" s="52">
        <f t="shared" si="41"/>
        <v>0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5"/>
      <c r="M117" s="44"/>
      <c r="N117" s="44"/>
      <c r="O117" s="44"/>
      <c r="P117" s="46">
        <f t="shared" si="42"/>
        <v>0</v>
      </c>
      <c r="R117" s="9">
        <f t="shared" si="43"/>
        <v>0</v>
      </c>
      <c r="S117" s="9">
        <f t="shared" si="44"/>
        <v>0</v>
      </c>
      <c r="T117" s="9">
        <f t="shared" si="45"/>
        <v>0</v>
      </c>
      <c r="U117" s="9">
        <f t="shared" si="46"/>
        <v>0</v>
      </c>
      <c r="V117" s="9">
        <f t="shared" si="47"/>
        <v>0</v>
      </c>
      <c r="W117" s="9">
        <f t="shared" si="48"/>
        <v>0</v>
      </c>
    </row>
    <row r="118" spans="1:23" s="5" customFormat="1" x14ac:dyDescent="0.3">
      <c r="A118" s="42">
        <v>7</v>
      </c>
      <c r="B118" s="10"/>
      <c r="C118" s="10"/>
      <c r="D118" s="10"/>
      <c r="E118" s="52">
        <f t="shared" si="41"/>
        <v>0</v>
      </c>
      <c r="F118" s="44">
        <v>0</v>
      </c>
      <c r="G118" s="44">
        <v>0</v>
      </c>
      <c r="H118" s="44">
        <v>0</v>
      </c>
      <c r="I118" s="44">
        <v>0</v>
      </c>
      <c r="J118" s="44">
        <v>0</v>
      </c>
      <c r="K118" s="44">
        <v>0</v>
      </c>
      <c r="L118" s="44"/>
      <c r="M118" s="44"/>
      <c r="N118" s="44"/>
      <c r="O118" s="44"/>
      <c r="P118" s="46">
        <f t="shared" si="42"/>
        <v>0</v>
      </c>
      <c r="R118" s="9">
        <f t="shared" si="43"/>
        <v>0</v>
      </c>
      <c r="S118" s="9">
        <f t="shared" si="44"/>
        <v>0</v>
      </c>
      <c r="T118" s="9">
        <f t="shared" si="45"/>
        <v>0</v>
      </c>
      <c r="U118" s="9">
        <f t="shared" si="46"/>
        <v>0</v>
      </c>
      <c r="V118" s="9">
        <f t="shared" si="47"/>
        <v>0</v>
      </c>
      <c r="W118" s="9">
        <f t="shared" si="48"/>
        <v>0</v>
      </c>
    </row>
    <row r="119" spans="1:23" x14ac:dyDescent="0.3">
      <c r="B119" s="39"/>
      <c r="C119" s="39"/>
      <c r="D119" s="39"/>
    </row>
    <row r="120" spans="1:23" x14ac:dyDescent="0.3">
      <c r="B120" s="39"/>
      <c r="C120" s="39"/>
      <c r="D120" s="39"/>
    </row>
    <row r="121" spans="1:23" x14ac:dyDescent="0.3">
      <c r="B121" s="39"/>
      <c r="C121" s="39"/>
      <c r="D121" s="39"/>
    </row>
    <row r="122" spans="1:23" x14ac:dyDescent="0.3">
      <c r="B122" s="39"/>
      <c r="C122" s="39"/>
      <c r="D122" s="39"/>
    </row>
    <row r="123" spans="1:23" x14ac:dyDescent="0.3">
      <c r="B123" s="39"/>
      <c r="C123" s="39"/>
      <c r="D123" s="39"/>
    </row>
    <row r="124" spans="1:23" x14ac:dyDescent="0.3">
      <c r="B124" s="39"/>
      <c r="C124" s="39"/>
      <c r="D124" s="39"/>
    </row>
  </sheetData>
  <sortState ref="B84:V96">
    <sortCondition descending="1" ref="P84:P96"/>
  </sortState>
  <mergeCells count="54">
    <mergeCell ref="H110:I110"/>
    <mergeCell ref="J110:K110"/>
    <mergeCell ref="L110:M110"/>
    <mergeCell ref="N110:O110"/>
    <mergeCell ref="A110:A111"/>
    <mergeCell ref="B110:B111"/>
    <mergeCell ref="C110:C111"/>
    <mergeCell ref="D110:D111"/>
    <mergeCell ref="F110:G110"/>
    <mergeCell ref="N3:O3"/>
    <mergeCell ref="N19:O19"/>
    <mergeCell ref="N32:O32"/>
    <mergeCell ref="N82:O82"/>
    <mergeCell ref="N99:O99"/>
    <mergeCell ref="H99:I99"/>
    <mergeCell ref="J99:K99"/>
    <mergeCell ref="L99:M99"/>
    <mergeCell ref="A99:A100"/>
    <mergeCell ref="B99:B100"/>
    <mergeCell ref="C99:C100"/>
    <mergeCell ref="D99:D100"/>
    <mergeCell ref="F99:G99"/>
    <mergeCell ref="H32:I32"/>
    <mergeCell ref="J32:K32"/>
    <mergeCell ref="L32:M32"/>
    <mergeCell ref="A82:A83"/>
    <mergeCell ref="B82:B83"/>
    <mergeCell ref="C82:C83"/>
    <mergeCell ref="D82:D83"/>
    <mergeCell ref="F82:G82"/>
    <mergeCell ref="H82:I82"/>
    <mergeCell ref="J82:K82"/>
    <mergeCell ref="L82:M82"/>
    <mergeCell ref="A32:A33"/>
    <mergeCell ref="B32:B33"/>
    <mergeCell ref="C32:C33"/>
    <mergeCell ref="D32:D33"/>
    <mergeCell ref="F32:G32"/>
    <mergeCell ref="H3:I3"/>
    <mergeCell ref="J3:K3"/>
    <mergeCell ref="L3:M3"/>
    <mergeCell ref="A3:A4"/>
    <mergeCell ref="B3:B4"/>
    <mergeCell ref="C3:C4"/>
    <mergeCell ref="D3:D4"/>
    <mergeCell ref="F3:G3"/>
    <mergeCell ref="H19:I19"/>
    <mergeCell ref="J19:K19"/>
    <mergeCell ref="L19:M19"/>
    <mergeCell ref="A19:A20"/>
    <mergeCell ref="B19:B20"/>
    <mergeCell ref="C19:C20"/>
    <mergeCell ref="D19:D20"/>
    <mergeCell ref="F19:G19"/>
  </mergeCells>
  <pageMargins left="0.7" right="0.7" top="0.78740157499999996" bottom="0.78740157499999996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7"/>
  <sheetViews>
    <sheetView tabSelected="1" zoomScale="106" zoomScaleNormal="106" workbookViewId="0">
      <pane xSplit="3" ySplit="3" topLeftCell="D14" activePane="bottomRight" state="frozen"/>
      <selection pane="topRight" activeCell="D1" sqref="D1"/>
      <selection pane="bottomLeft" activeCell="A4" sqref="A4"/>
      <selection pane="bottomRight" activeCell="H12" sqref="H12"/>
    </sheetView>
  </sheetViews>
  <sheetFormatPr defaultRowHeight="14.4" x14ac:dyDescent="0.3"/>
  <cols>
    <col min="1" max="1" width="13.6640625" style="5" customWidth="1"/>
    <col min="2" max="2" width="9.33203125" style="5" bestFit="1" customWidth="1"/>
    <col min="3" max="3" width="13.109375" style="5" bestFit="1" customWidth="1"/>
    <col min="4" max="5" width="8.88671875" style="7"/>
    <col min="6" max="6" width="10" style="7" bestFit="1" customWidth="1"/>
    <col min="7" max="13" width="8.88671875" style="7"/>
    <col min="14" max="14" width="9.109375" style="135"/>
  </cols>
  <sheetData>
    <row r="1" spans="1:14" x14ac:dyDescent="0.3">
      <c r="A1" s="5" t="s">
        <v>191</v>
      </c>
    </row>
    <row r="2" spans="1:14" x14ac:dyDescent="0.3">
      <c r="D2" s="154" t="s">
        <v>98</v>
      </c>
      <c r="E2" s="155"/>
      <c r="F2" s="155" t="s">
        <v>99</v>
      </c>
      <c r="G2" s="155"/>
      <c r="H2" s="155" t="s">
        <v>34</v>
      </c>
      <c r="I2" s="155"/>
      <c r="J2" s="155" t="s">
        <v>100</v>
      </c>
      <c r="K2" s="156"/>
      <c r="L2" s="157" t="s">
        <v>101</v>
      </c>
      <c r="M2" s="158"/>
    </row>
    <row r="3" spans="1:14" x14ac:dyDescent="0.3">
      <c r="B3" s="8"/>
      <c r="C3" s="8"/>
      <c r="D3" s="134" t="s">
        <v>35</v>
      </c>
      <c r="E3" s="134" t="s">
        <v>36</v>
      </c>
      <c r="F3" s="134" t="s">
        <v>37</v>
      </c>
      <c r="G3" s="134" t="s">
        <v>38</v>
      </c>
      <c r="H3" s="134" t="s">
        <v>39</v>
      </c>
      <c r="I3" s="134" t="s">
        <v>40</v>
      </c>
      <c r="J3" s="134" t="s">
        <v>41</v>
      </c>
      <c r="K3" s="134" t="s">
        <v>42</v>
      </c>
      <c r="L3" s="134" t="s">
        <v>103</v>
      </c>
      <c r="M3" s="134" t="s">
        <v>104</v>
      </c>
      <c r="N3" s="136" t="s">
        <v>188</v>
      </c>
    </row>
    <row r="4" spans="1:14" s="5" customFormat="1" ht="18" x14ac:dyDescent="0.35">
      <c r="A4" s="123" t="s">
        <v>183</v>
      </c>
      <c r="B4" s="122"/>
      <c r="C4" s="122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7"/>
    </row>
    <row r="5" spans="1:14" x14ac:dyDescent="0.3">
      <c r="A5" s="61" t="s">
        <v>47</v>
      </c>
      <c r="B5" s="61" t="s">
        <v>54</v>
      </c>
      <c r="C5" s="62" t="s">
        <v>85</v>
      </c>
      <c r="D5" s="11">
        <v>1</v>
      </c>
      <c r="E5" s="11">
        <v>1</v>
      </c>
      <c r="F5" s="11"/>
      <c r="G5" s="11"/>
      <c r="H5" s="11"/>
      <c r="I5" s="11"/>
      <c r="J5" s="11"/>
      <c r="K5" s="11"/>
      <c r="L5" s="11"/>
      <c r="M5" s="11"/>
      <c r="N5" s="138">
        <f>SUM(D5:M5)</f>
        <v>2</v>
      </c>
    </row>
    <row r="6" spans="1:14" x14ac:dyDescent="0.3">
      <c r="A6" s="61" t="s">
        <v>50</v>
      </c>
      <c r="B6" s="61" t="s">
        <v>44</v>
      </c>
      <c r="C6" s="62" t="s">
        <v>67</v>
      </c>
      <c r="D6" s="11">
        <v>1</v>
      </c>
      <c r="E6" s="11">
        <v>0.93939393939393945</v>
      </c>
      <c r="F6" s="11"/>
      <c r="G6" s="11"/>
      <c r="H6" s="11"/>
      <c r="I6" s="11"/>
      <c r="J6" s="11"/>
      <c r="K6" s="11"/>
      <c r="L6" s="11"/>
      <c r="M6" s="11"/>
      <c r="N6" s="138">
        <f t="shared" ref="N6:N36" si="0">SUM(D6:M6)</f>
        <v>1.9393939393939394</v>
      </c>
    </row>
    <row r="7" spans="1:14" x14ac:dyDescent="0.3">
      <c r="A7" s="61" t="s">
        <v>160</v>
      </c>
      <c r="B7" s="61" t="s">
        <v>12</v>
      </c>
      <c r="C7" s="62" t="s">
        <v>161</v>
      </c>
      <c r="D7" s="11"/>
      <c r="E7" s="11">
        <v>0.93939393939393945</v>
      </c>
      <c r="F7" s="11"/>
      <c r="G7" s="11"/>
      <c r="H7" s="11"/>
      <c r="I7" s="11"/>
      <c r="J7" s="11"/>
      <c r="K7" s="11"/>
      <c r="L7" s="11"/>
      <c r="M7" s="11"/>
      <c r="N7" s="138">
        <f t="shared" si="0"/>
        <v>0.93939393939393945</v>
      </c>
    </row>
    <row r="8" spans="1:14" x14ac:dyDescent="0.3">
      <c r="A8" s="61" t="s">
        <v>146</v>
      </c>
      <c r="B8" s="61" t="s">
        <v>147</v>
      </c>
      <c r="C8" s="62" t="s">
        <v>148</v>
      </c>
      <c r="D8" s="11">
        <v>0.9242424242424242</v>
      </c>
      <c r="E8" s="11">
        <v>0.96923076923076923</v>
      </c>
      <c r="F8" s="11"/>
      <c r="G8" s="11"/>
      <c r="H8" s="11"/>
      <c r="I8" s="11"/>
      <c r="J8" s="11"/>
      <c r="K8" s="11"/>
      <c r="L8" s="11"/>
      <c r="M8" s="11"/>
      <c r="N8" s="138">
        <f t="shared" si="0"/>
        <v>1.8934731934731934</v>
      </c>
    </row>
    <row r="9" spans="1:14" x14ac:dyDescent="0.3">
      <c r="A9" s="61" t="s">
        <v>149</v>
      </c>
      <c r="B9" s="61" t="s">
        <v>149</v>
      </c>
      <c r="C9" s="62" t="s">
        <v>150</v>
      </c>
      <c r="D9" s="11">
        <v>0.89393939393939392</v>
      </c>
      <c r="E9" s="11">
        <v>0.87692307692307692</v>
      </c>
      <c r="F9" s="11"/>
      <c r="G9" s="11"/>
      <c r="H9" s="11"/>
      <c r="I9" s="11"/>
      <c r="J9" s="11"/>
      <c r="K9" s="11"/>
      <c r="L9" s="11"/>
      <c r="M9" s="11"/>
      <c r="N9" s="138">
        <f t="shared" si="0"/>
        <v>1.7708624708624709</v>
      </c>
    </row>
    <row r="10" spans="1:14" ht="15" thickBot="1" x14ac:dyDescent="0.35">
      <c r="A10" s="61" t="s">
        <v>87</v>
      </c>
      <c r="B10" s="61" t="s">
        <v>151</v>
      </c>
      <c r="C10" s="62" t="s">
        <v>26</v>
      </c>
      <c r="D10" s="11">
        <v>0.80303030303030298</v>
      </c>
      <c r="E10" s="11">
        <v>0.86153846153846159</v>
      </c>
      <c r="F10" s="11"/>
      <c r="G10" s="11"/>
      <c r="H10" s="11"/>
      <c r="I10" s="11"/>
      <c r="J10" s="11"/>
      <c r="K10" s="11"/>
      <c r="L10" s="11"/>
      <c r="M10" s="11"/>
      <c r="N10" s="138">
        <f t="shared" si="0"/>
        <v>1.6645687645687646</v>
      </c>
    </row>
    <row r="11" spans="1:14" x14ac:dyDescent="0.3">
      <c r="A11" s="57"/>
      <c r="B11" s="58"/>
      <c r="C11" s="59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38">
        <f t="shared" si="0"/>
        <v>0</v>
      </c>
    </row>
    <row r="12" spans="1:14" x14ac:dyDescent="0.3">
      <c r="A12" s="56"/>
      <c r="B12" s="56"/>
      <c r="C12" s="56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38">
        <f t="shared" si="0"/>
        <v>0</v>
      </c>
    </row>
    <row r="13" spans="1:14" s="140" customFormat="1" ht="15.6" x14ac:dyDescent="0.3">
      <c r="D13" s="141"/>
      <c r="E13" s="141"/>
      <c r="F13" s="141"/>
      <c r="G13" s="141"/>
      <c r="H13" s="141"/>
      <c r="I13" s="141"/>
      <c r="J13" s="141"/>
      <c r="K13" s="141"/>
      <c r="L13" s="142" t="s">
        <v>187</v>
      </c>
      <c r="M13" s="141"/>
      <c r="N13" s="143">
        <f>SUM(N5:N12)</f>
        <v>10.207692307692307</v>
      </c>
    </row>
    <row r="14" spans="1:14" ht="18" x14ac:dyDescent="0.35">
      <c r="A14" s="123" t="s">
        <v>184</v>
      </c>
      <c r="B14" s="122"/>
      <c r="C14" s="122"/>
      <c r="N14" s="139"/>
    </row>
    <row r="15" spans="1:14" x14ac:dyDescent="0.3">
      <c r="A15" s="61" t="s">
        <v>29</v>
      </c>
      <c r="B15" s="61" t="s">
        <v>30</v>
      </c>
      <c r="C15" s="62" t="s">
        <v>68</v>
      </c>
      <c r="D15" s="11">
        <v>0.86046511627906974</v>
      </c>
      <c r="E15" s="11">
        <v>0.91428571428571426</v>
      </c>
      <c r="F15" s="11"/>
      <c r="G15" s="11"/>
      <c r="H15" s="11"/>
      <c r="I15" s="11"/>
      <c r="J15" s="11"/>
      <c r="K15" s="11"/>
      <c r="L15" s="11"/>
      <c r="M15" s="11"/>
      <c r="N15" s="138">
        <f t="shared" si="0"/>
        <v>1.7747508305647841</v>
      </c>
    </row>
    <row r="16" spans="1:14" x14ac:dyDescent="0.3">
      <c r="A16" s="61" t="s">
        <v>177</v>
      </c>
      <c r="B16" s="61" t="s">
        <v>53</v>
      </c>
      <c r="C16" s="62" t="s">
        <v>178</v>
      </c>
      <c r="D16" s="11">
        <v>0.81395348837209303</v>
      </c>
      <c r="E16" s="11">
        <v>0.8</v>
      </c>
      <c r="F16" s="11"/>
      <c r="G16" s="11"/>
      <c r="H16" s="11"/>
      <c r="I16" s="11"/>
      <c r="J16" s="11"/>
      <c r="K16" s="11"/>
      <c r="L16" s="11"/>
      <c r="M16" s="11"/>
      <c r="N16" s="138">
        <f t="shared" si="0"/>
        <v>1.613953488372093</v>
      </c>
    </row>
    <row r="17" spans="1:14" x14ac:dyDescent="0.3">
      <c r="A17" s="61" t="s">
        <v>7</v>
      </c>
      <c r="B17" s="61" t="s">
        <v>30</v>
      </c>
      <c r="C17" s="62" t="s">
        <v>8</v>
      </c>
      <c r="D17" s="11">
        <v>0.93243243243243246</v>
      </c>
      <c r="E17" s="11"/>
      <c r="F17" s="11"/>
      <c r="G17" s="11"/>
      <c r="H17" s="11"/>
      <c r="I17" s="11"/>
      <c r="J17" s="11"/>
      <c r="K17" s="11"/>
      <c r="L17" s="11"/>
      <c r="M17" s="11"/>
      <c r="N17" s="138">
        <f t="shared" si="0"/>
        <v>0.93243243243243246</v>
      </c>
    </row>
    <row r="18" spans="1:14" x14ac:dyDescent="0.3">
      <c r="A18" s="61" t="s">
        <v>14</v>
      </c>
      <c r="B18" s="61" t="s">
        <v>15</v>
      </c>
      <c r="C18" s="62" t="s">
        <v>16</v>
      </c>
      <c r="D18" s="11"/>
      <c r="E18" s="11">
        <v>0.89393939393939392</v>
      </c>
      <c r="F18" s="11"/>
      <c r="G18" s="11"/>
      <c r="H18" s="11"/>
      <c r="I18" s="11"/>
      <c r="J18" s="11"/>
      <c r="K18" s="11"/>
      <c r="L18" s="11"/>
      <c r="M18" s="11"/>
      <c r="N18" s="138">
        <f t="shared" si="0"/>
        <v>0.89393939393939392</v>
      </c>
    </row>
    <row r="19" spans="1:14" s="5" customFormat="1" x14ac:dyDescent="0.3">
      <c r="A19" s="61" t="s">
        <v>73</v>
      </c>
      <c r="B19" s="61" t="s">
        <v>73</v>
      </c>
      <c r="C19" s="62" t="s">
        <v>74</v>
      </c>
      <c r="D19" s="11">
        <v>1</v>
      </c>
      <c r="E19" s="11">
        <v>1</v>
      </c>
      <c r="F19" s="11"/>
      <c r="G19" s="11"/>
      <c r="H19" s="11"/>
      <c r="I19" s="11"/>
      <c r="J19" s="11"/>
      <c r="K19" s="11"/>
      <c r="L19" s="11"/>
      <c r="M19" s="11"/>
      <c r="N19" s="138">
        <f t="shared" si="0"/>
        <v>2</v>
      </c>
    </row>
    <row r="20" spans="1:14" s="5" customFormat="1" x14ac:dyDescent="0.3">
      <c r="A20" s="60" t="s">
        <v>60</v>
      </c>
      <c r="B20" s="61" t="s">
        <v>22</v>
      </c>
      <c r="C20" s="62" t="s">
        <v>23</v>
      </c>
      <c r="D20" s="11"/>
      <c r="E20" s="11">
        <v>0.96</v>
      </c>
      <c r="F20" s="11"/>
      <c r="G20" s="11"/>
      <c r="H20" s="11"/>
      <c r="I20" s="11"/>
      <c r="J20" s="11"/>
      <c r="K20" s="11"/>
      <c r="L20" s="11"/>
      <c r="M20" s="11"/>
      <c r="N20" s="138">
        <f t="shared" si="0"/>
        <v>0.96</v>
      </c>
    </row>
    <row r="21" spans="1:14" s="5" customFormat="1" x14ac:dyDescent="0.3">
      <c r="A21" s="61"/>
      <c r="B21" s="61"/>
      <c r="C21" s="6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38">
        <f t="shared" si="0"/>
        <v>0</v>
      </c>
    </row>
    <row r="22" spans="1:14" s="5" customFormat="1" x14ac:dyDescent="0.3">
      <c r="A22" s="61"/>
      <c r="B22" s="61"/>
      <c r="C22" s="6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38">
        <f t="shared" si="0"/>
        <v>0</v>
      </c>
    </row>
    <row r="23" spans="1:14" s="5" customFormat="1" x14ac:dyDescent="0.3">
      <c r="A23" s="61"/>
      <c r="B23" s="61"/>
      <c r="C23" s="6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38">
        <f t="shared" si="0"/>
        <v>0</v>
      </c>
    </row>
    <row r="24" spans="1:14" s="140" customFormat="1" ht="15.6" x14ac:dyDescent="0.3">
      <c r="A24" s="144"/>
      <c r="B24" s="144"/>
      <c r="C24" s="145"/>
      <c r="D24" s="141"/>
      <c r="E24" s="141"/>
      <c r="F24" s="141"/>
      <c r="G24" s="141"/>
      <c r="H24" s="141"/>
      <c r="I24" s="141"/>
      <c r="J24" s="141"/>
      <c r="K24" s="141"/>
      <c r="L24" s="142" t="s">
        <v>187</v>
      </c>
      <c r="M24" s="141"/>
      <c r="N24" s="143">
        <f>SUM(N14:N23)</f>
        <v>8.1750761453087026</v>
      </c>
    </row>
    <row r="25" spans="1:14" s="5" customFormat="1" ht="15.6" x14ac:dyDescent="0.3">
      <c r="A25" s="127" t="s">
        <v>192</v>
      </c>
      <c r="B25" s="128"/>
      <c r="C25" s="127"/>
      <c r="D25" s="7"/>
      <c r="E25" s="7"/>
      <c r="F25" s="7"/>
      <c r="G25" s="7"/>
      <c r="H25" s="7"/>
      <c r="I25" s="7"/>
      <c r="J25" s="7"/>
      <c r="K25" s="7"/>
      <c r="L25" s="124"/>
      <c r="M25" s="125"/>
      <c r="N25" s="126"/>
    </row>
    <row r="26" spans="1:14" s="5" customFormat="1" x14ac:dyDescent="0.3">
      <c r="A26" s="61" t="s">
        <v>4</v>
      </c>
      <c r="B26" s="61" t="s">
        <v>48</v>
      </c>
      <c r="C26" s="62" t="s">
        <v>66</v>
      </c>
      <c r="D26" s="11">
        <v>1</v>
      </c>
      <c r="E26" s="11">
        <v>1</v>
      </c>
      <c r="F26" s="11"/>
      <c r="G26" s="11"/>
      <c r="H26" s="11"/>
      <c r="I26" s="11"/>
      <c r="J26" s="11"/>
      <c r="K26" s="11"/>
      <c r="L26" s="129"/>
      <c r="M26" s="130"/>
      <c r="N26" s="138">
        <f t="shared" si="0"/>
        <v>2</v>
      </c>
    </row>
    <row r="27" spans="1:14" s="5" customFormat="1" x14ac:dyDescent="0.3">
      <c r="A27" s="131"/>
      <c r="B27" s="131"/>
      <c r="C27" s="132"/>
      <c r="D27" s="11"/>
      <c r="E27" s="11"/>
      <c r="F27" s="11"/>
      <c r="G27" s="11"/>
      <c r="H27" s="11"/>
      <c r="I27" s="11"/>
      <c r="J27" s="11"/>
      <c r="K27" s="11"/>
      <c r="L27" s="129"/>
      <c r="M27" s="130"/>
      <c r="N27" s="138">
        <f t="shared" si="0"/>
        <v>0</v>
      </c>
    </row>
    <row r="28" spans="1:14" s="5" customFormat="1" x14ac:dyDescent="0.3">
      <c r="A28" s="131"/>
      <c r="B28" s="131"/>
      <c r="C28" s="132"/>
      <c r="D28" s="11"/>
      <c r="E28" s="11"/>
      <c r="F28" s="11"/>
      <c r="G28" s="11"/>
      <c r="H28" s="11"/>
      <c r="I28" s="11"/>
      <c r="J28" s="11"/>
      <c r="K28" s="11"/>
      <c r="L28" s="129"/>
      <c r="M28" s="130"/>
      <c r="N28" s="138">
        <f t="shared" si="0"/>
        <v>0</v>
      </c>
    </row>
    <row r="29" spans="1:14" s="5" customFormat="1" x14ac:dyDescent="0.3">
      <c r="A29" s="131"/>
      <c r="B29" s="131"/>
      <c r="C29" s="132"/>
      <c r="D29" s="11"/>
      <c r="E29" s="11"/>
      <c r="F29" s="11"/>
      <c r="G29" s="11"/>
      <c r="H29" s="11"/>
      <c r="I29" s="11"/>
      <c r="J29" s="11"/>
      <c r="K29" s="11"/>
      <c r="L29" s="129"/>
      <c r="M29" s="130"/>
      <c r="N29" s="138">
        <f t="shared" si="0"/>
        <v>0</v>
      </c>
    </row>
    <row r="30" spans="1:14" s="5" customFormat="1" x14ac:dyDescent="0.3">
      <c r="A30" s="131"/>
      <c r="B30" s="131"/>
      <c r="C30" s="132"/>
      <c r="D30" s="11"/>
      <c r="E30" s="11"/>
      <c r="F30" s="11"/>
      <c r="G30" s="11"/>
      <c r="H30" s="11"/>
      <c r="I30" s="11"/>
      <c r="J30" s="11"/>
      <c r="K30" s="11"/>
      <c r="L30" s="129"/>
      <c r="M30" s="130"/>
      <c r="N30" s="138">
        <f t="shared" si="0"/>
        <v>0</v>
      </c>
    </row>
    <row r="31" spans="1:14" s="140" customFormat="1" ht="15.6" x14ac:dyDescent="0.3">
      <c r="A31" s="144"/>
      <c r="B31" s="144"/>
      <c r="C31" s="145"/>
      <c r="D31" s="141"/>
      <c r="E31" s="141"/>
      <c r="F31" s="141"/>
      <c r="G31" s="141"/>
      <c r="H31" s="141"/>
      <c r="I31" s="141"/>
      <c r="J31" s="141"/>
      <c r="K31" s="141"/>
      <c r="L31" s="142" t="s">
        <v>187</v>
      </c>
      <c r="M31" s="141"/>
      <c r="N31" s="143">
        <f>SUM(N26:N30)</f>
        <v>2</v>
      </c>
    </row>
    <row r="32" spans="1:14" ht="18" x14ac:dyDescent="0.35">
      <c r="A32" s="123" t="s">
        <v>185</v>
      </c>
      <c r="B32" s="122"/>
      <c r="C32" s="122"/>
      <c r="N32" s="139"/>
    </row>
    <row r="33" spans="1:14" x14ac:dyDescent="0.3">
      <c r="A33" s="60" t="s">
        <v>27</v>
      </c>
      <c r="B33" s="61" t="s">
        <v>53</v>
      </c>
      <c r="C33" s="62" t="s">
        <v>28</v>
      </c>
      <c r="D33" s="11"/>
      <c r="E33" s="11">
        <v>0.96</v>
      </c>
      <c r="F33" s="11"/>
      <c r="G33" s="11"/>
      <c r="H33" s="11"/>
      <c r="I33" s="11"/>
      <c r="J33" s="11"/>
      <c r="K33" s="11"/>
      <c r="L33" s="11"/>
      <c r="M33" s="11"/>
      <c r="N33" s="138">
        <f t="shared" si="0"/>
        <v>0.96</v>
      </c>
    </row>
    <row r="34" spans="1:14" x14ac:dyDescent="0.3">
      <c r="A34" s="56"/>
      <c r="B34" s="56"/>
      <c r="C34" s="56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38">
        <f t="shared" si="0"/>
        <v>0</v>
      </c>
    </row>
    <row r="35" spans="1:14" x14ac:dyDescent="0.3">
      <c r="A35" s="56"/>
      <c r="B35" s="56"/>
      <c r="C35" s="56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38">
        <f t="shared" si="0"/>
        <v>0</v>
      </c>
    </row>
    <row r="36" spans="1:14" x14ac:dyDescent="0.3">
      <c r="A36" s="56"/>
      <c r="B36" s="56"/>
      <c r="C36" s="56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38">
        <f t="shared" si="0"/>
        <v>0</v>
      </c>
    </row>
    <row r="37" spans="1:14" s="140" customFormat="1" ht="15.6" x14ac:dyDescent="0.3">
      <c r="D37" s="141"/>
      <c r="E37" s="141"/>
      <c r="F37" s="141"/>
      <c r="G37" s="141"/>
      <c r="H37" s="141"/>
      <c r="I37" s="141"/>
      <c r="J37" s="141"/>
      <c r="K37" s="141"/>
      <c r="L37" s="142" t="s">
        <v>187</v>
      </c>
      <c r="M37" s="141"/>
      <c r="N37" s="143">
        <f>SUM(N32:N36)</f>
        <v>0.96</v>
      </c>
    </row>
    <row r="38" spans="1:14" ht="18" x14ac:dyDescent="0.35">
      <c r="A38" s="123" t="s">
        <v>189</v>
      </c>
      <c r="B38" s="122"/>
      <c r="C38" s="122"/>
    </row>
    <row r="39" spans="1:14" x14ac:dyDescent="0.3">
      <c r="A39" s="61" t="s">
        <v>0</v>
      </c>
      <c r="B39" s="61" t="s">
        <v>1</v>
      </c>
      <c r="C39" s="62" t="s">
        <v>2</v>
      </c>
      <c r="D39" s="64">
        <v>0.96103896103896103</v>
      </c>
      <c r="E39" s="11"/>
      <c r="F39" s="11"/>
      <c r="G39" s="11"/>
      <c r="H39" s="11"/>
      <c r="I39" s="11"/>
      <c r="J39" s="11"/>
      <c r="K39" s="11"/>
      <c r="L39" s="11"/>
      <c r="M39" s="11"/>
      <c r="N39" s="138">
        <f>SUM(D39:M39)</f>
        <v>0.96103896103896103</v>
      </c>
    </row>
    <row r="40" spans="1:14" x14ac:dyDescent="0.3">
      <c r="A40" s="56"/>
      <c r="B40" s="56"/>
      <c r="C40" s="56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38">
        <f t="shared" ref="N40:N43" si="1">SUM(D40:M40)</f>
        <v>0</v>
      </c>
    </row>
    <row r="41" spans="1:14" x14ac:dyDescent="0.3">
      <c r="A41" s="56"/>
      <c r="B41" s="56"/>
      <c r="C41" s="56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38">
        <f t="shared" si="1"/>
        <v>0</v>
      </c>
    </row>
    <row r="42" spans="1:14" x14ac:dyDescent="0.3">
      <c r="A42" s="56"/>
      <c r="B42" s="56"/>
      <c r="C42" s="56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38">
        <f t="shared" si="1"/>
        <v>0</v>
      </c>
    </row>
    <row r="43" spans="1:14" x14ac:dyDescent="0.3">
      <c r="A43" s="56"/>
      <c r="B43" s="56"/>
      <c r="C43" s="56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38">
        <f t="shared" si="1"/>
        <v>0</v>
      </c>
    </row>
    <row r="44" spans="1:14" s="140" customFormat="1" ht="15.6" x14ac:dyDescent="0.3">
      <c r="D44" s="141"/>
      <c r="E44" s="141"/>
      <c r="F44" s="141"/>
      <c r="G44" s="141"/>
      <c r="H44" s="141"/>
      <c r="I44" s="141"/>
      <c r="J44" s="141"/>
      <c r="K44" s="141"/>
      <c r="L44" s="142" t="s">
        <v>187</v>
      </c>
      <c r="M44" s="141"/>
      <c r="N44" s="143">
        <f>SUM(N39:N43)</f>
        <v>0.96103896103896103</v>
      </c>
    </row>
    <row r="45" spans="1:14" ht="18" x14ac:dyDescent="0.35">
      <c r="A45" s="123" t="s">
        <v>190</v>
      </c>
      <c r="B45" s="122"/>
      <c r="C45" s="122"/>
    </row>
    <row r="46" spans="1:14" x14ac:dyDescent="0.3">
      <c r="A46" s="61" t="s">
        <v>113</v>
      </c>
      <c r="B46" s="61" t="s">
        <v>43</v>
      </c>
      <c r="C46" s="62" t="s">
        <v>112</v>
      </c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38">
        <f t="shared" ref="N46:N50" si="2">SUM(D46:M46)</f>
        <v>0</v>
      </c>
    </row>
    <row r="47" spans="1:14" x14ac:dyDescent="0.3">
      <c r="A47" s="56"/>
      <c r="B47" s="56"/>
      <c r="C47" s="56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38">
        <f t="shared" si="2"/>
        <v>0</v>
      </c>
    </row>
    <row r="48" spans="1:14" x14ac:dyDescent="0.3">
      <c r="A48" s="56"/>
      <c r="B48" s="56"/>
      <c r="C48" s="56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38">
        <f t="shared" si="2"/>
        <v>0</v>
      </c>
    </row>
    <row r="49" spans="1:14" x14ac:dyDescent="0.3">
      <c r="A49" s="56"/>
      <c r="B49" s="56"/>
      <c r="C49" s="56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38">
        <f t="shared" si="2"/>
        <v>0</v>
      </c>
    </row>
    <row r="50" spans="1:14" x14ac:dyDescent="0.3">
      <c r="A50" s="56"/>
      <c r="B50" s="56"/>
      <c r="C50" s="56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38">
        <f t="shared" si="2"/>
        <v>0</v>
      </c>
    </row>
    <row r="51" spans="1:14" s="140" customFormat="1" ht="15.6" x14ac:dyDescent="0.3">
      <c r="D51" s="141"/>
      <c r="E51" s="141"/>
      <c r="F51" s="141"/>
      <c r="G51" s="141"/>
      <c r="H51" s="141"/>
      <c r="I51" s="141"/>
      <c r="J51" s="141"/>
      <c r="K51" s="141"/>
      <c r="L51" s="142" t="s">
        <v>187</v>
      </c>
      <c r="M51" s="141"/>
      <c r="N51" s="143">
        <f>SUM(N46:N50)</f>
        <v>0</v>
      </c>
    </row>
    <row r="52" spans="1:14" ht="18" x14ac:dyDescent="0.35">
      <c r="A52" s="123" t="s">
        <v>186</v>
      </c>
      <c r="B52" s="122"/>
      <c r="C52" s="122"/>
      <c r="N52" s="139"/>
    </row>
    <row r="53" spans="1:14" x14ac:dyDescent="0.3">
      <c r="A53" s="56"/>
      <c r="B53" s="56"/>
      <c r="C53" s="56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38">
        <f>SUM(D53:M53)</f>
        <v>0</v>
      </c>
    </row>
    <row r="54" spans="1:14" x14ac:dyDescent="0.3">
      <c r="A54" s="56"/>
      <c r="B54" s="56"/>
      <c r="C54" s="56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38">
        <f>SUM(D54:M54)</f>
        <v>0</v>
      </c>
    </row>
    <row r="55" spans="1:14" x14ac:dyDescent="0.3">
      <c r="A55" s="56"/>
      <c r="B55" s="56"/>
      <c r="C55" s="56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38">
        <f>SUM(D55:M55)</f>
        <v>0</v>
      </c>
    </row>
    <row r="56" spans="1:14" x14ac:dyDescent="0.3">
      <c r="A56" s="56"/>
      <c r="B56" s="56"/>
      <c r="C56" s="56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38">
        <f>SUM(N52:N55)</f>
        <v>0</v>
      </c>
    </row>
    <row r="57" spans="1:14" s="140" customFormat="1" ht="15.6" x14ac:dyDescent="0.3">
      <c r="D57" s="141"/>
      <c r="E57" s="141"/>
      <c r="F57" s="141"/>
      <c r="G57" s="141"/>
      <c r="H57" s="141"/>
      <c r="I57" s="141"/>
      <c r="J57" s="141"/>
      <c r="K57" s="141"/>
      <c r="L57" s="142" t="s">
        <v>187</v>
      </c>
      <c r="M57" s="141"/>
      <c r="N57" s="143">
        <f>SUM(N53:N56)</f>
        <v>0</v>
      </c>
    </row>
  </sheetData>
  <mergeCells count="5">
    <mergeCell ref="D2:E2"/>
    <mergeCell ref="F2:G2"/>
    <mergeCell ref="H2:I2"/>
    <mergeCell ref="J2:K2"/>
    <mergeCell ref="L2:M2"/>
  </mergeCells>
  <pageMargins left="0.7" right="0.7" top="0.78740157499999996" bottom="0.78740157499999996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87"/>
  <sheetViews>
    <sheetView workbookViewId="0">
      <selection activeCell="A5" sqref="A5:C5"/>
    </sheetView>
  </sheetViews>
  <sheetFormatPr defaultRowHeight="15.6" x14ac:dyDescent="0.3"/>
  <cols>
    <col min="1" max="1" width="16.33203125" style="3" customWidth="1"/>
    <col min="2" max="2" width="8.6640625" style="3" bestFit="1" customWidth="1"/>
    <col min="3" max="3" width="12.6640625" style="75" bestFit="1" customWidth="1"/>
    <col min="4" max="4" width="6" style="3" bestFit="1" customWidth="1"/>
    <col min="5" max="5" width="5.88671875" style="34" bestFit="1" customWidth="1"/>
    <col min="6" max="6" width="7.33203125" style="3" bestFit="1" customWidth="1"/>
    <col min="7" max="7" width="6" style="3" bestFit="1" customWidth="1"/>
    <col min="8" max="8" width="5.88671875" style="34" bestFit="1" customWidth="1"/>
    <col min="9" max="9" width="7.6640625" style="3" customWidth="1"/>
    <col min="10" max="10" width="7.6640625" style="3" bestFit="1" customWidth="1"/>
    <col min="11" max="11" width="7.33203125" style="76" bestFit="1" customWidth="1"/>
  </cols>
  <sheetData>
    <row r="1" spans="1:11" ht="25.8" x14ac:dyDescent="0.5">
      <c r="A1" s="74" t="s">
        <v>164</v>
      </c>
    </row>
    <row r="2" spans="1:11" ht="21" x14ac:dyDescent="0.4">
      <c r="A2" s="77" t="s">
        <v>165</v>
      </c>
    </row>
    <row r="3" spans="1:11" ht="21.6" thickBot="1" x14ac:dyDescent="0.45">
      <c r="A3" s="78" t="s">
        <v>166</v>
      </c>
      <c r="B3" s="79"/>
      <c r="C3" s="80"/>
    </row>
    <row r="4" spans="1:11" ht="31.8" thickBot="1" x14ac:dyDescent="0.35">
      <c r="A4" s="81" t="s">
        <v>33</v>
      </c>
      <c r="B4" s="82" t="s">
        <v>62</v>
      </c>
      <c r="C4" s="83" t="s">
        <v>63</v>
      </c>
      <c r="D4" s="82" t="s">
        <v>167</v>
      </c>
      <c r="E4" s="84" t="s">
        <v>92</v>
      </c>
      <c r="F4" s="82" t="s">
        <v>168</v>
      </c>
      <c r="G4" s="82" t="s">
        <v>169</v>
      </c>
      <c r="H4" s="84" t="s">
        <v>92</v>
      </c>
      <c r="I4" s="82" t="s">
        <v>170</v>
      </c>
      <c r="J4" s="83" t="s">
        <v>64</v>
      </c>
      <c r="K4" s="85" t="s">
        <v>32</v>
      </c>
    </row>
    <row r="5" spans="1:11" x14ac:dyDescent="0.3">
      <c r="A5" s="57" t="s">
        <v>4</v>
      </c>
      <c r="B5" s="58" t="s">
        <v>48</v>
      </c>
      <c r="C5" s="59" t="s">
        <v>66</v>
      </c>
      <c r="D5" s="86">
        <v>77</v>
      </c>
      <c r="E5" s="63">
        <f t="shared" ref="E5:E35" si="0">D5/77</f>
        <v>1</v>
      </c>
      <c r="F5" s="87">
        <v>1</v>
      </c>
      <c r="G5" s="86">
        <v>73</v>
      </c>
      <c r="H5" s="65">
        <f t="shared" ref="H5:H35" si="1">G5/75</f>
        <v>0.97333333333333338</v>
      </c>
      <c r="I5" s="88">
        <v>2</v>
      </c>
      <c r="J5" s="88">
        <f t="shared" ref="J5:J35" si="2">D5+G5</f>
        <v>150</v>
      </c>
      <c r="K5" s="89">
        <v>1</v>
      </c>
    </row>
    <row r="6" spans="1:11" x14ac:dyDescent="0.3">
      <c r="A6" s="60" t="s">
        <v>108</v>
      </c>
      <c r="B6" s="61" t="s">
        <v>106</v>
      </c>
      <c r="C6" s="62" t="s">
        <v>107</v>
      </c>
      <c r="D6" s="90">
        <v>74</v>
      </c>
      <c r="E6" s="64">
        <f t="shared" si="0"/>
        <v>0.96103896103896103</v>
      </c>
      <c r="F6" s="91">
        <v>2</v>
      </c>
      <c r="G6" s="90">
        <v>75</v>
      </c>
      <c r="H6" s="64">
        <f t="shared" si="1"/>
        <v>1</v>
      </c>
      <c r="I6" s="90">
        <v>1</v>
      </c>
      <c r="J6" s="90">
        <f t="shared" si="2"/>
        <v>149</v>
      </c>
      <c r="K6" s="92">
        <v>2</v>
      </c>
    </row>
    <row r="7" spans="1:11" x14ac:dyDescent="0.3">
      <c r="A7" s="60" t="s">
        <v>0</v>
      </c>
      <c r="B7" s="61" t="s">
        <v>1</v>
      </c>
      <c r="C7" s="62" t="s">
        <v>2</v>
      </c>
      <c r="D7" s="90">
        <v>74</v>
      </c>
      <c r="E7" s="64">
        <f t="shared" si="0"/>
        <v>0.96103896103896103</v>
      </c>
      <c r="F7" s="91">
        <v>3</v>
      </c>
      <c r="G7" s="90">
        <v>70</v>
      </c>
      <c r="H7" s="64">
        <f t="shared" si="1"/>
        <v>0.93333333333333335</v>
      </c>
      <c r="I7" s="90">
        <v>5</v>
      </c>
      <c r="J7" s="90">
        <f t="shared" si="2"/>
        <v>144</v>
      </c>
      <c r="K7" s="92">
        <v>3</v>
      </c>
    </row>
    <row r="8" spans="1:11" x14ac:dyDescent="0.3">
      <c r="A8" s="60" t="s">
        <v>113</v>
      </c>
      <c r="B8" s="61" t="s">
        <v>43</v>
      </c>
      <c r="C8" s="62" t="s">
        <v>112</v>
      </c>
      <c r="D8" s="90">
        <v>71</v>
      </c>
      <c r="E8" s="64">
        <f t="shared" si="0"/>
        <v>0.92207792207792205</v>
      </c>
      <c r="F8" s="91">
        <v>6</v>
      </c>
      <c r="G8" s="90">
        <v>69</v>
      </c>
      <c r="H8" s="64">
        <f t="shared" si="1"/>
        <v>0.92</v>
      </c>
      <c r="I8" s="90">
        <v>6</v>
      </c>
      <c r="J8" s="90">
        <f t="shared" si="2"/>
        <v>140</v>
      </c>
      <c r="K8" s="92">
        <v>4</v>
      </c>
    </row>
    <row r="9" spans="1:11" s="1" customFormat="1" x14ac:dyDescent="0.3">
      <c r="A9" s="60" t="s">
        <v>60</v>
      </c>
      <c r="B9" s="61" t="s">
        <v>22</v>
      </c>
      <c r="C9" s="62" t="s">
        <v>23</v>
      </c>
      <c r="D9" s="90">
        <v>67</v>
      </c>
      <c r="E9" s="64">
        <f t="shared" si="0"/>
        <v>0.87012987012987009</v>
      </c>
      <c r="F9" s="91">
        <v>13</v>
      </c>
      <c r="G9" s="90">
        <v>72</v>
      </c>
      <c r="H9" s="64">
        <f t="shared" si="1"/>
        <v>0.96</v>
      </c>
      <c r="I9" s="90">
        <v>3</v>
      </c>
      <c r="J9" s="90">
        <f t="shared" si="2"/>
        <v>139</v>
      </c>
      <c r="K9" s="92">
        <v>5</v>
      </c>
    </row>
    <row r="10" spans="1:11" s="1" customFormat="1" x14ac:dyDescent="0.3">
      <c r="A10" s="60" t="s">
        <v>115</v>
      </c>
      <c r="B10" s="61" t="s">
        <v>43</v>
      </c>
      <c r="C10" s="62" t="s">
        <v>3</v>
      </c>
      <c r="D10" s="90">
        <v>70</v>
      </c>
      <c r="E10" s="64">
        <f t="shared" si="0"/>
        <v>0.90909090909090906</v>
      </c>
      <c r="F10" s="91">
        <v>9</v>
      </c>
      <c r="G10" s="90">
        <v>68</v>
      </c>
      <c r="H10" s="64">
        <f t="shared" si="1"/>
        <v>0.90666666666666662</v>
      </c>
      <c r="I10" s="90">
        <v>7</v>
      </c>
      <c r="J10" s="90">
        <f t="shared" si="2"/>
        <v>138</v>
      </c>
      <c r="K10" s="92">
        <v>6</v>
      </c>
    </row>
    <row r="11" spans="1:11" s="1" customFormat="1" x14ac:dyDescent="0.3">
      <c r="A11" s="60" t="s">
        <v>55</v>
      </c>
      <c r="B11" s="61" t="s">
        <v>5</v>
      </c>
      <c r="C11" s="62" t="s">
        <v>6</v>
      </c>
      <c r="D11" s="90">
        <v>71</v>
      </c>
      <c r="E11" s="64">
        <f t="shared" si="0"/>
        <v>0.92207792207792205</v>
      </c>
      <c r="F11" s="91">
        <v>5</v>
      </c>
      <c r="G11" s="90">
        <v>65</v>
      </c>
      <c r="H11" s="64">
        <f t="shared" si="1"/>
        <v>0.8666666666666667</v>
      </c>
      <c r="I11" s="90">
        <v>13</v>
      </c>
      <c r="J11" s="90">
        <f t="shared" si="2"/>
        <v>136</v>
      </c>
      <c r="K11" s="92">
        <v>7</v>
      </c>
    </row>
    <row r="12" spans="1:11" x14ac:dyDescent="0.3">
      <c r="A12" s="60" t="s">
        <v>27</v>
      </c>
      <c r="B12" s="61" t="s">
        <v>53</v>
      </c>
      <c r="C12" s="62" t="s">
        <v>28</v>
      </c>
      <c r="D12" s="90">
        <v>63</v>
      </c>
      <c r="E12" s="64">
        <f t="shared" si="0"/>
        <v>0.81818181818181823</v>
      </c>
      <c r="F12" s="91">
        <v>24</v>
      </c>
      <c r="G12" s="90">
        <v>72</v>
      </c>
      <c r="H12" s="64">
        <f t="shared" si="1"/>
        <v>0.96</v>
      </c>
      <c r="I12" s="90">
        <v>4</v>
      </c>
      <c r="J12" s="90">
        <f t="shared" si="2"/>
        <v>135</v>
      </c>
      <c r="K12" s="92" t="s">
        <v>171</v>
      </c>
    </row>
    <row r="13" spans="1:11" x14ac:dyDescent="0.3">
      <c r="A13" s="60" t="s">
        <v>76</v>
      </c>
      <c r="B13" s="61" t="s">
        <v>77</v>
      </c>
      <c r="C13" s="62" t="s">
        <v>78</v>
      </c>
      <c r="D13" s="90">
        <v>68</v>
      </c>
      <c r="E13" s="64">
        <f t="shared" si="0"/>
        <v>0.88311688311688308</v>
      </c>
      <c r="F13" s="91">
        <v>12</v>
      </c>
      <c r="G13" s="90">
        <v>67</v>
      </c>
      <c r="H13" s="64">
        <f t="shared" si="1"/>
        <v>0.89333333333333331</v>
      </c>
      <c r="I13" s="90">
        <v>9</v>
      </c>
      <c r="J13" s="90">
        <f t="shared" si="2"/>
        <v>135</v>
      </c>
      <c r="K13" s="92" t="s">
        <v>171</v>
      </c>
    </row>
    <row r="14" spans="1:11" x14ac:dyDescent="0.3">
      <c r="A14" s="60" t="s">
        <v>118</v>
      </c>
      <c r="B14" s="61" t="s">
        <v>12</v>
      </c>
      <c r="C14" s="62" t="s">
        <v>81</v>
      </c>
      <c r="D14" s="90">
        <v>69</v>
      </c>
      <c r="E14" s="64">
        <f t="shared" si="0"/>
        <v>0.89610389610389607</v>
      </c>
      <c r="F14" s="91">
        <v>10</v>
      </c>
      <c r="G14" s="90">
        <v>66</v>
      </c>
      <c r="H14" s="64">
        <f t="shared" si="1"/>
        <v>0.88</v>
      </c>
      <c r="I14" s="90">
        <v>10</v>
      </c>
      <c r="J14" s="90">
        <f t="shared" si="2"/>
        <v>135</v>
      </c>
      <c r="K14" s="92" t="s">
        <v>171</v>
      </c>
    </row>
    <row r="15" spans="1:11" x14ac:dyDescent="0.3">
      <c r="A15" s="60" t="s">
        <v>114</v>
      </c>
      <c r="B15" s="61" t="s">
        <v>54</v>
      </c>
      <c r="C15" s="62" t="s">
        <v>10</v>
      </c>
      <c r="D15" s="90">
        <v>71</v>
      </c>
      <c r="E15" s="64">
        <f t="shared" si="0"/>
        <v>0.92207792207792205</v>
      </c>
      <c r="F15" s="91">
        <v>7</v>
      </c>
      <c r="G15" s="90">
        <v>63</v>
      </c>
      <c r="H15" s="64">
        <f t="shared" si="1"/>
        <v>0.84</v>
      </c>
      <c r="I15" s="90">
        <v>20</v>
      </c>
      <c r="J15" s="90">
        <f t="shared" si="2"/>
        <v>134</v>
      </c>
      <c r="K15" s="92" t="s">
        <v>172</v>
      </c>
    </row>
    <row r="16" spans="1:11" s="1" customFormat="1" x14ac:dyDescent="0.3">
      <c r="A16" s="60" t="s">
        <v>12</v>
      </c>
      <c r="B16" s="61" t="s">
        <v>12</v>
      </c>
      <c r="C16" s="62" t="s">
        <v>93</v>
      </c>
      <c r="D16" s="90">
        <v>71</v>
      </c>
      <c r="E16" s="64">
        <f t="shared" si="0"/>
        <v>0.92207792207792205</v>
      </c>
      <c r="F16" s="91">
        <v>8</v>
      </c>
      <c r="G16" s="90">
        <v>63</v>
      </c>
      <c r="H16" s="64">
        <f t="shared" si="1"/>
        <v>0.84</v>
      </c>
      <c r="I16" s="90">
        <v>21</v>
      </c>
      <c r="J16" s="90">
        <f t="shared" si="2"/>
        <v>134</v>
      </c>
      <c r="K16" s="92" t="s">
        <v>172</v>
      </c>
    </row>
    <row r="17" spans="1:11" s="1" customFormat="1" x14ac:dyDescent="0.3">
      <c r="A17" s="60" t="s">
        <v>124</v>
      </c>
      <c r="B17" s="61" t="s">
        <v>5</v>
      </c>
      <c r="C17" s="62" t="s">
        <v>20</v>
      </c>
      <c r="D17" s="90">
        <v>67</v>
      </c>
      <c r="E17" s="64">
        <f t="shared" si="0"/>
        <v>0.87012987012987009</v>
      </c>
      <c r="F17" s="91">
        <v>14</v>
      </c>
      <c r="G17" s="90">
        <v>66</v>
      </c>
      <c r="H17" s="64">
        <f t="shared" si="1"/>
        <v>0.88</v>
      </c>
      <c r="I17" s="90">
        <v>11</v>
      </c>
      <c r="J17" s="90">
        <f t="shared" si="2"/>
        <v>133</v>
      </c>
      <c r="K17" s="92" t="s">
        <v>173</v>
      </c>
    </row>
    <row r="18" spans="1:11" s="1" customFormat="1" x14ac:dyDescent="0.3">
      <c r="A18" s="60" t="s">
        <v>111</v>
      </c>
      <c r="B18" s="61" t="s">
        <v>109</v>
      </c>
      <c r="C18" s="62" t="s">
        <v>110</v>
      </c>
      <c r="D18" s="90">
        <v>72</v>
      </c>
      <c r="E18" s="64">
        <f t="shared" si="0"/>
        <v>0.93506493506493504</v>
      </c>
      <c r="F18" s="91">
        <v>4</v>
      </c>
      <c r="G18" s="90">
        <v>61</v>
      </c>
      <c r="H18" s="64">
        <f t="shared" si="1"/>
        <v>0.81333333333333335</v>
      </c>
      <c r="I18" s="90">
        <v>26</v>
      </c>
      <c r="J18" s="90">
        <f t="shared" si="2"/>
        <v>133</v>
      </c>
      <c r="K18" s="92" t="s">
        <v>173</v>
      </c>
    </row>
    <row r="19" spans="1:11" x14ac:dyDescent="0.3">
      <c r="A19" s="60" t="s">
        <v>117</v>
      </c>
      <c r="B19" s="61" t="s">
        <v>1</v>
      </c>
      <c r="C19" s="62" t="s">
        <v>116</v>
      </c>
      <c r="D19" s="90">
        <v>69</v>
      </c>
      <c r="E19" s="64">
        <f t="shared" si="0"/>
        <v>0.89610389610389607</v>
      </c>
      <c r="F19" s="91">
        <v>11</v>
      </c>
      <c r="G19" s="90">
        <v>63</v>
      </c>
      <c r="H19" s="64">
        <f t="shared" si="1"/>
        <v>0.84</v>
      </c>
      <c r="I19" s="90">
        <v>22</v>
      </c>
      <c r="J19" s="90">
        <f t="shared" si="2"/>
        <v>132</v>
      </c>
      <c r="K19" s="92">
        <v>15</v>
      </c>
    </row>
    <row r="20" spans="1:11" x14ac:dyDescent="0.3">
      <c r="A20" s="60" t="s">
        <v>57</v>
      </c>
      <c r="B20" s="61" t="s">
        <v>126</v>
      </c>
      <c r="C20" s="62" t="s">
        <v>127</v>
      </c>
      <c r="D20" s="90">
        <v>67</v>
      </c>
      <c r="E20" s="64">
        <f t="shared" si="0"/>
        <v>0.87012987012987009</v>
      </c>
      <c r="F20" s="91">
        <v>15</v>
      </c>
      <c r="G20" s="90">
        <v>64</v>
      </c>
      <c r="H20" s="64">
        <f t="shared" si="1"/>
        <v>0.85333333333333339</v>
      </c>
      <c r="I20" s="90">
        <v>15</v>
      </c>
      <c r="J20" s="90">
        <f t="shared" si="2"/>
        <v>131</v>
      </c>
      <c r="K20" s="92">
        <v>16</v>
      </c>
    </row>
    <row r="21" spans="1:11" x14ac:dyDescent="0.3">
      <c r="A21" s="60" t="s">
        <v>133</v>
      </c>
      <c r="B21" s="61" t="s">
        <v>9</v>
      </c>
      <c r="C21" s="62" t="s">
        <v>86</v>
      </c>
      <c r="D21" s="90">
        <v>64</v>
      </c>
      <c r="E21" s="64">
        <f t="shared" si="0"/>
        <v>0.83116883116883122</v>
      </c>
      <c r="F21" s="91">
        <v>20</v>
      </c>
      <c r="G21" s="90">
        <v>66</v>
      </c>
      <c r="H21" s="64">
        <f t="shared" si="1"/>
        <v>0.88</v>
      </c>
      <c r="I21" s="90">
        <v>12</v>
      </c>
      <c r="J21" s="90">
        <f t="shared" si="2"/>
        <v>130</v>
      </c>
      <c r="K21" s="92" t="s">
        <v>174</v>
      </c>
    </row>
    <row r="22" spans="1:11" x14ac:dyDescent="0.3">
      <c r="A22" s="60" t="s">
        <v>130</v>
      </c>
      <c r="B22" s="61" t="s">
        <v>128</v>
      </c>
      <c r="C22" s="62" t="s">
        <v>129</v>
      </c>
      <c r="D22" s="90">
        <v>66</v>
      </c>
      <c r="E22" s="64">
        <f t="shared" si="0"/>
        <v>0.8571428571428571</v>
      </c>
      <c r="F22" s="91">
        <v>18</v>
      </c>
      <c r="G22" s="90">
        <v>64</v>
      </c>
      <c r="H22" s="64">
        <f t="shared" si="1"/>
        <v>0.85333333333333339</v>
      </c>
      <c r="I22" s="90">
        <v>16</v>
      </c>
      <c r="J22" s="90">
        <f t="shared" si="2"/>
        <v>130</v>
      </c>
      <c r="K22" s="92" t="s">
        <v>174</v>
      </c>
    </row>
    <row r="23" spans="1:11" x14ac:dyDescent="0.3">
      <c r="A23" s="60" t="s">
        <v>123</v>
      </c>
      <c r="B23" s="61" t="s">
        <v>11</v>
      </c>
      <c r="C23" s="62" t="s">
        <v>122</v>
      </c>
      <c r="D23" s="90">
        <v>67</v>
      </c>
      <c r="E23" s="64">
        <f t="shared" si="0"/>
        <v>0.87012987012987009</v>
      </c>
      <c r="F23" s="91">
        <v>16</v>
      </c>
      <c r="G23" s="90">
        <v>63</v>
      </c>
      <c r="H23" s="64">
        <f t="shared" si="1"/>
        <v>0.84</v>
      </c>
      <c r="I23" s="90">
        <v>23</v>
      </c>
      <c r="J23" s="90">
        <f t="shared" si="2"/>
        <v>130</v>
      </c>
      <c r="K23" s="92" t="s">
        <v>174</v>
      </c>
    </row>
    <row r="24" spans="1:11" x14ac:dyDescent="0.3">
      <c r="A24" s="60" t="s">
        <v>131</v>
      </c>
      <c r="B24" s="61" t="s">
        <v>25</v>
      </c>
      <c r="C24" s="62" t="s">
        <v>65</v>
      </c>
      <c r="D24" s="90">
        <v>65</v>
      </c>
      <c r="E24" s="64">
        <f t="shared" si="0"/>
        <v>0.8441558441558441</v>
      </c>
      <c r="F24" s="91">
        <v>19</v>
      </c>
      <c r="G24" s="90">
        <v>64</v>
      </c>
      <c r="H24" s="64">
        <f t="shared" si="1"/>
        <v>0.85333333333333339</v>
      </c>
      <c r="I24" s="90">
        <v>17</v>
      </c>
      <c r="J24" s="90">
        <f t="shared" si="2"/>
        <v>129</v>
      </c>
      <c r="K24" s="92">
        <v>20</v>
      </c>
    </row>
    <row r="25" spans="1:11" x14ac:dyDescent="0.3">
      <c r="A25" s="60" t="s">
        <v>136</v>
      </c>
      <c r="B25" s="61" t="s">
        <v>134</v>
      </c>
      <c r="C25" s="62" t="s">
        <v>135</v>
      </c>
      <c r="D25" s="90">
        <v>62</v>
      </c>
      <c r="E25" s="64">
        <f t="shared" si="0"/>
        <v>0.80519480519480524</v>
      </c>
      <c r="F25" s="91">
        <v>25</v>
      </c>
      <c r="G25" s="90">
        <v>64</v>
      </c>
      <c r="H25" s="64">
        <f t="shared" si="1"/>
        <v>0.85333333333333339</v>
      </c>
      <c r="I25" s="90">
        <v>18</v>
      </c>
      <c r="J25" s="90">
        <f t="shared" si="2"/>
        <v>126</v>
      </c>
      <c r="K25" s="92" t="s">
        <v>175</v>
      </c>
    </row>
    <row r="26" spans="1:11" x14ac:dyDescent="0.3">
      <c r="A26" s="60" t="s">
        <v>132</v>
      </c>
      <c r="B26" s="61" t="s">
        <v>31</v>
      </c>
      <c r="C26" s="62" t="s">
        <v>107</v>
      </c>
      <c r="D26" s="90">
        <v>64</v>
      </c>
      <c r="E26" s="64">
        <f t="shared" si="0"/>
        <v>0.83116883116883122</v>
      </c>
      <c r="F26" s="91">
        <v>21</v>
      </c>
      <c r="G26" s="90">
        <v>62</v>
      </c>
      <c r="H26" s="64">
        <f t="shared" si="1"/>
        <v>0.82666666666666666</v>
      </c>
      <c r="I26" s="90">
        <v>25</v>
      </c>
      <c r="J26" s="90">
        <f t="shared" si="2"/>
        <v>126</v>
      </c>
      <c r="K26" s="92" t="s">
        <v>175</v>
      </c>
    </row>
    <row r="27" spans="1:11" x14ac:dyDescent="0.3">
      <c r="A27" s="60" t="s">
        <v>139</v>
      </c>
      <c r="B27" s="61" t="s">
        <v>137</v>
      </c>
      <c r="C27" s="62" t="s">
        <v>138</v>
      </c>
      <c r="D27" s="90">
        <v>61</v>
      </c>
      <c r="E27" s="64">
        <f t="shared" si="0"/>
        <v>0.79220779220779225</v>
      </c>
      <c r="F27" s="91">
        <v>26</v>
      </c>
      <c r="G27" s="90">
        <v>64</v>
      </c>
      <c r="H27" s="64">
        <f t="shared" si="1"/>
        <v>0.85333333333333339</v>
      </c>
      <c r="I27" s="90">
        <v>19</v>
      </c>
      <c r="J27" s="90">
        <f t="shared" si="2"/>
        <v>125</v>
      </c>
      <c r="K27" s="92">
        <v>23</v>
      </c>
    </row>
    <row r="28" spans="1:11" x14ac:dyDescent="0.3">
      <c r="A28" s="60" t="s">
        <v>88</v>
      </c>
      <c r="B28" s="61" t="s">
        <v>89</v>
      </c>
      <c r="C28" s="62" t="s">
        <v>90</v>
      </c>
      <c r="D28" s="90">
        <v>64</v>
      </c>
      <c r="E28" s="64">
        <f t="shared" si="0"/>
        <v>0.83116883116883122</v>
      </c>
      <c r="F28" s="91">
        <v>22</v>
      </c>
      <c r="G28" s="90">
        <v>58</v>
      </c>
      <c r="H28" s="64">
        <f t="shared" si="1"/>
        <v>0.77333333333333332</v>
      </c>
      <c r="I28" s="90">
        <v>28</v>
      </c>
      <c r="J28" s="90">
        <f t="shared" si="2"/>
        <v>122</v>
      </c>
      <c r="K28" s="92">
        <v>24</v>
      </c>
    </row>
    <row r="29" spans="1:11" x14ac:dyDescent="0.3">
      <c r="A29" s="60" t="s">
        <v>121</v>
      </c>
      <c r="B29" s="61" t="s">
        <v>119</v>
      </c>
      <c r="C29" s="62" t="s">
        <v>120</v>
      </c>
      <c r="D29" s="90">
        <v>58</v>
      </c>
      <c r="E29" s="64">
        <f t="shared" si="0"/>
        <v>0.75324675324675328</v>
      </c>
      <c r="F29" s="91">
        <v>27</v>
      </c>
      <c r="G29" s="90">
        <v>63</v>
      </c>
      <c r="H29" s="64">
        <f t="shared" si="1"/>
        <v>0.84</v>
      </c>
      <c r="I29" s="90">
        <v>24</v>
      </c>
      <c r="J29" s="90">
        <f t="shared" si="2"/>
        <v>121</v>
      </c>
      <c r="K29" s="92">
        <v>25</v>
      </c>
    </row>
    <row r="30" spans="1:11" x14ac:dyDescent="0.3">
      <c r="A30" s="60" t="s">
        <v>84</v>
      </c>
      <c r="B30" s="61" t="s">
        <v>140</v>
      </c>
      <c r="C30" s="62" t="s">
        <v>82</v>
      </c>
      <c r="D30" s="90">
        <v>53</v>
      </c>
      <c r="E30" s="64">
        <f t="shared" si="0"/>
        <v>0.68831168831168832</v>
      </c>
      <c r="F30" s="91">
        <v>28</v>
      </c>
      <c r="G30" s="90">
        <v>56</v>
      </c>
      <c r="H30" s="64">
        <f t="shared" si="1"/>
        <v>0.7466666666666667</v>
      </c>
      <c r="I30" s="90">
        <v>29</v>
      </c>
      <c r="J30" s="90">
        <f t="shared" si="2"/>
        <v>109</v>
      </c>
      <c r="K30" s="92">
        <v>26</v>
      </c>
    </row>
    <row r="31" spans="1:11" x14ac:dyDescent="0.3">
      <c r="A31" s="60" t="s">
        <v>141</v>
      </c>
      <c r="B31" s="61" t="s">
        <v>12</v>
      </c>
      <c r="C31" s="62" t="s">
        <v>24</v>
      </c>
      <c r="D31" s="90"/>
      <c r="E31" s="64">
        <f t="shared" si="0"/>
        <v>0</v>
      </c>
      <c r="F31" s="90"/>
      <c r="G31" s="90">
        <v>68</v>
      </c>
      <c r="H31" s="64">
        <f t="shared" si="1"/>
        <v>0.90666666666666662</v>
      </c>
      <c r="I31" s="90">
        <v>8</v>
      </c>
      <c r="J31" s="90">
        <f t="shared" si="2"/>
        <v>68</v>
      </c>
      <c r="K31" s="92">
        <v>27</v>
      </c>
    </row>
    <row r="32" spans="1:11" x14ac:dyDescent="0.3">
      <c r="A32" s="60" t="s">
        <v>125</v>
      </c>
      <c r="B32" s="61" t="s">
        <v>56</v>
      </c>
      <c r="C32" s="62" t="s">
        <v>13</v>
      </c>
      <c r="D32" s="90">
        <v>67</v>
      </c>
      <c r="E32" s="64">
        <f t="shared" si="0"/>
        <v>0.87012987012987009</v>
      </c>
      <c r="F32" s="91">
        <v>17</v>
      </c>
      <c r="G32" s="90"/>
      <c r="H32" s="64">
        <f t="shared" si="1"/>
        <v>0</v>
      </c>
      <c r="I32" s="90"/>
      <c r="J32" s="90">
        <f t="shared" si="2"/>
        <v>67</v>
      </c>
      <c r="K32" s="92">
        <v>28</v>
      </c>
    </row>
    <row r="33" spans="1:11" x14ac:dyDescent="0.3">
      <c r="A33" s="60" t="s">
        <v>79</v>
      </c>
      <c r="B33" s="61" t="s">
        <v>9</v>
      </c>
      <c r="C33" s="62" t="s">
        <v>80</v>
      </c>
      <c r="D33" s="90"/>
      <c r="E33" s="64">
        <f t="shared" si="0"/>
        <v>0</v>
      </c>
      <c r="F33" s="90"/>
      <c r="G33" s="90">
        <v>65</v>
      </c>
      <c r="H33" s="64">
        <f t="shared" si="1"/>
        <v>0.8666666666666667</v>
      </c>
      <c r="I33" s="90">
        <v>14</v>
      </c>
      <c r="J33" s="90">
        <f t="shared" si="2"/>
        <v>65</v>
      </c>
      <c r="K33" s="92">
        <v>29</v>
      </c>
    </row>
    <row r="34" spans="1:11" x14ac:dyDescent="0.3">
      <c r="A34" s="60" t="s">
        <v>17</v>
      </c>
      <c r="B34" s="61" t="s">
        <v>18</v>
      </c>
      <c r="C34" s="62" t="s">
        <v>19</v>
      </c>
      <c r="D34" s="90">
        <v>64</v>
      </c>
      <c r="E34" s="64">
        <f t="shared" si="0"/>
        <v>0.83116883116883122</v>
      </c>
      <c r="F34" s="91">
        <v>23</v>
      </c>
      <c r="G34" s="90"/>
      <c r="H34" s="64">
        <f t="shared" si="1"/>
        <v>0</v>
      </c>
      <c r="I34" s="90"/>
      <c r="J34" s="90">
        <f t="shared" si="2"/>
        <v>64</v>
      </c>
      <c r="K34" s="92">
        <v>30</v>
      </c>
    </row>
    <row r="35" spans="1:11" x14ac:dyDescent="0.3">
      <c r="A35" s="60" t="s">
        <v>142</v>
      </c>
      <c r="B35" s="61" t="s">
        <v>21</v>
      </c>
      <c r="C35" s="62" t="s">
        <v>143</v>
      </c>
      <c r="D35" s="90"/>
      <c r="E35" s="64">
        <f t="shared" si="0"/>
        <v>0</v>
      </c>
      <c r="F35" s="90"/>
      <c r="G35" s="90">
        <v>61</v>
      </c>
      <c r="H35" s="64">
        <f t="shared" si="1"/>
        <v>0.81333333333333335</v>
      </c>
      <c r="I35" s="90">
        <v>27</v>
      </c>
      <c r="J35" s="90">
        <f t="shared" si="2"/>
        <v>61</v>
      </c>
      <c r="K35" s="92">
        <v>31</v>
      </c>
    </row>
    <row r="36" spans="1:11" ht="16.2" thickBot="1" x14ac:dyDescent="0.35">
      <c r="A36" s="93"/>
      <c r="B36" s="94"/>
      <c r="C36" s="95"/>
      <c r="D36" s="96"/>
      <c r="E36" s="97"/>
      <c r="F36" s="96"/>
      <c r="G36" s="96"/>
      <c r="H36" s="97"/>
      <c r="I36" s="96"/>
      <c r="J36" s="98"/>
      <c r="K36" s="99"/>
    </row>
    <row r="37" spans="1:11" x14ac:dyDescent="0.3">
      <c r="A37" s="29"/>
      <c r="B37" s="29"/>
      <c r="C37" s="100"/>
      <c r="D37" s="53"/>
      <c r="E37" s="101"/>
      <c r="F37" s="53"/>
      <c r="G37" s="53"/>
      <c r="H37" s="101"/>
      <c r="I37" s="53"/>
      <c r="J37" s="102"/>
      <c r="K37" s="103"/>
    </row>
    <row r="38" spans="1:11" ht="21.6" thickBot="1" x14ac:dyDescent="0.45">
      <c r="A38" s="104" t="s">
        <v>176</v>
      </c>
      <c r="B38" s="105"/>
    </row>
    <row r="39" spans="1:11" ht="31.8" thickBot="1" x14ac:dyDescent="0.35">
      <c r="A39" s="81" t="s">
        <v>33</v>
      </c>
      <c r="B39" s="82" t="s">
        <v>62</v>
      </c>
      <c r="C39" s="83" t="s">
        <v>63</v>
      </c>
      <c r="D39" s="82" t="s">
        <v>167</v>
      </c>
      <c r="E39" s="84" t="s">
        <v>92</v>
      </c>
      <c r="F39" s="82" t="s">
        <v>168</v>
      </c>
      <c r="G39" s="82" t="s">
        <v>169</v>
      </c>
      <c r="H39" s="84" t="s">
        <v>92</v>
      </c>
      <c r="I39" s="82" t="s">
        <v>32</v>
      </c>
      <c r="J39" s="83" t="s">
        <v>64</v>
      </c>
      <c r="K39" s="85" t="s">
        <v>32</v>
      </c>
    </row>
    <row r="40" spans="1:11" x14ac:dyDescent="0.3">
      <c r="A40" s="57" t="s">
        <v>47</v>
      </c>
      <c r="B40" s="58" t="s">
        <v>54</v>
      </c>
      <c r="C40" s="59" t="s">
        <v>85</v>
      </c>
      <c r="D40" s="86">
        <v>43</v>
      </c>
      <c r="E40" s="65">
        <f>D40/43</f>
        <v>1</v>
      </c>
      <c r="F40" s="86">
        <v>1</v>
      </c>
      <c r="G40" s="86">
        <v>35</v>
      </c>
      <c r="H40" s="65">
        <f>G40/35</f>
        <v>1</v>
      </c>
      <c r="I40" s="86">
        <v>1</v>
      </c>
      <c r="J40" s="88">
        <f t="shared" ref="J40:J48" si="3">D40+G40</f>
        <v>78</v>
      </c>
      <c r="K40" s="89">
        <v>1</v>
      </c>
    </row>
    <row r="41" spans="1:11" x14ac:dyDescent="0.3">
      <c r="A41" s="60" t="s">
        <v>29</v>
      </c>
      <c r="B41" s="61" t="s">
        <v>30</v>
      </c>
      <c r="C41" s="62" t="s">
        <v>68</v>
      </c>
      <c r="D41" s="90">
        <v>37</v>
      </c>
      <c r="E41" s="64">
        <f>D41/43</f>
        <v>0.86046511627906974</v>
      </c>
      <c r="F41" s="90">
        <v>2</v>
      </c>
      <c r="G41" s="90">
        <v>32</v>
      </c>
      <c r="H41" s="64">
        <f t="shared" ref="H41:H42" si="4">G41/35</f>
        <v>0.91428571428571426</v>
      </c>
      <c r="I41" s="106">
        <v>2</v>
      </c>
      <c r="J41" s="90">
        <f t="shared" si="3"/>
        <v>69</v>
      </c>
      <c r="K41" s="107">
        <v>2</v>
      </c>
    </row>
    <row r="42" spans="1:11" x14ac:dyDescent="0.3">
      <c r="A42" s="60" t="s">
        <v>177</v>
      </c>
      <c r="B42" s="61" t="s">
        <v>53</v>
      </c>
      <c r="C42" s="62" t="s">
        <v>178</v>
      </c>
      <c r="D42" s="90">
        <v>35</v>
      </c>
      <c r="E42" s="69">
        <f>D42/43</f>
        <v>0.81395348837209303</v>
      </c>
      <c r="F42" s="90">
        <v>3</v>
      </c>
      <c r="G42" s="90">
        <v>28</v>
      </c>
      <c r="H42" s="69">
        <f t="shared" si="4"/>
        <v>0.8</v>
      </c>
      <c r="I42" s="106">
        <v>3</v>
      </c>
      <c r="J42" s="90">
        <f t="shared" si="3"/>
        <v>63</v>
      </c>
      <c r="K42" s="107">
        <v>3</v>
      </c>
    </row>
    <row r="43" spans="1:11" ht="16.2" thickBot="1" x14ac:dyDescent="0.35">
      <c r="A43" s="93"/>
      <c r="B43" s="94"/>
      <c r="C43" s="95"/>
      <c r="D43" s="96"/>
      <c r="E43" s="97"/>
      <c r="F43" s="96"/>
      <c r="G43" s="96"/>
      <c r="H43" s="97"/>
      <c r="I43" s="108"/>
      <c r="J43" s="96"/>
      <c r="K43" s="109"/>
    </row>
    <row r="44" spans="1:11" x14ac:dyDescent="0.3">
      <c r="A44" s="13"/>
      <c r="B44" s="13"/>
      <c r="C44" s="80"/>
    </row>
    <row r="45" spans="1:11" ht="21.6" thickBot="1" x14ac:dyDescent="0.45">
      <c r="A45" s="110" t="s">
        <v>179</v>
      </c>
      <c r="B45" s="79"/>
      <c r="C45" s="80"/>
    </row>
    <row r="46" spans="1:11" s="1" customFormat="1" ht="31.8" thickBot="1" x14ac:dyDescent="0.35">
      <c r="A46" s="81" t="s">
        <v>33</v>
      </c>
      <c r="B46" s="82" t="s">
        <v>62</v>
      </c>
      <c r="C46" s="83" t="s">
        <v>63</v>
      </c>
      <c r="D46" s="82" t="s">
        <v>167</v>
      </c>
      <c r="E46" s="84" t="s">
        <v>92</v>
      </c>
      <c r="F46" s="82" t="s">
        <v>168</v>
      </c>
      <c r="G46" s="82" t="s">
        <v>169</v>
      </c>
      <c r="H46" s="84" t="s">
        <v>92</v>
      </c>
      <c r="I46" s="82" t="s">
        <v>32</v>
      </c>
      <c r="J46" s="83" t="s">
        <v>64</v>
      </c>
      <c r="K46" s="85" t="s">
        <v>32</v>
      </c>
    </row>
    <row r="47" spans="1:11" s="1" customFormat="1" x14ac:dyDescent="0.3">
      <c r="A47" s="66" t="s">
        <v>144</v>
      </c>
      <c r="B47" s="67" t="s">
        <v>58</v>
      </c>
      <c r="C47" s="68" t="s">
        <v>135</v>
      </c>
      <c r="D47" s="111">
        <v>61</v>
      </c>
      <c r="E47" s="69">
        <f>D47/61</f>
        <v>1</v>
      </c>
      <c r="F47" s="111">
        <v>1</v>
      </c>
      <c r="G47" s="111">
        <v>61</v>
      </c>
      <c r="H47" s="69">
        <f>G47/61</f>
        <v>1</v>
      </c>
      <c r="I47" s="111">
        <v>1</v>
      </c>
      <c r="J47" s="88">
        <f t="shared" si="3"/>
        <v>122</v>
      </c>
      <c r="K47" s="112">
        <v>1</v>
      </c>
    </row>
    <row r="48" spans="1:11" s="1" customFormat="1" x14ac:dyDescent="0.3">
      <c r="A48" s="60" t="s">
        <v>145</v>
      </c>
      <c r="B48" s="61" t="s">
        <v>61</v>
      </c>
      <c r="C48" s="62" t="s">
        <v>86</v>
      </c>
      <c r="D48" s="90">
        <v>53</v>
      </c>
      <c r="E48" s="69">
        <f>D48/61</f>
        <v>0.86885245901639341</v>
      </c>
      <c r="F48" s="90">
        <v>2</v>
      </c>
      <c r="G48" s="90">
        <v>56</v>
      </c>
      <c r="H48" s="69">
        <f>G48/61</f>
        <v>0.91803278688524592</v>
      </c>
      <c r="I48" s="90">
        <v>2</v>
      </c>
      <c r="J48" s="90">
        <f t="shared" si="3"/>
        <v>109</v>
      </c>
      <c r="K48" s="92">
        <v>2</v>
      </c>
    </row>
    <row r="49" spans="1:11" s="1" customFormat="1" ht="16.2" thickBot="1" x14ac:dyDescent="0.35">
      <c r="A49" s="93"/>
      <c r="B49" s="94"/>
      <c r="C49" s="95"/>
      <c r="D49" s="96"/>
      <c r="E49" s="97"/>
      <c r="F49" s="96"/>
      <c r="G49" s="96"/>
      <c r="H49" s="97"/>
      <c r="I49" s="96"/>
      <c r="J49" s="98"/>
      <c r="K49" s="99"/>
    </row>
    <row r="50" spans="1:11" s="1" customFormat="1" x14ac:dyDescent="0.3">
      <c r="A50" s="13"/>
      <c r="B50" s="13"/>
      <c r="C50" s="80"/>
      <c r="D50" s="3"/>
      <c r="E50" s="34"/>
      <c r="F50" s="3"/>
      <c r="G50" s="3"/>
      <c r="H50" s="34"/>
      <c r="I50" s="3"/>
      <c r="J50" s="3"/>
      <c r="K50" s="76"/>
    </row>
    <row r="51" spans="1:11" ht="21.6" thickBot="1" x14ac:dyDescent="0.45">
      <c r="A51" s="110" t="s">
        <v>180</v>
      </c>
      <c r="B51" s="79"/>
      <c r="C51" s="80"/>
    </row>
    <row r="52" spans="1:11" ht="31.8" thickBot="1" x14ac:dyDescent="0.35">
      <c r="A52" s="81" t="s">
        <v>33</v>
      </c>
      <c r="B52" s="82" t="s">
        <v>62</v>
      </c>
      <c r="C52" s="83" t="s">
        <v>63</v>
      </c>
      <c r="D52" s="82" t="s">
        <v>167</v>
      </c>
      <c r="E52" s="84" t="s">
        <v>92</v>
      </c>
      <c r="F52" s="82" t="s">
        <v>168</v>
      </c>
      <c r="G52" s="82" t="s">
        <v>169</v>
      </c>
      <c r="H52" s="84" t="s">
        <v>92</v>
      </c>
      <c r="I52" s="82" t="s">
        <v>32</v>
      </c>
      <c r="J52" s="83" t="s">
        <v>64</v>
      </c>
      <c r="K52" s="85" t="s">
        <v>32</v>
      </c>
    </row>
    <row r="53" spans="1:11" x14ac:dyDescent="0.3">
      <c r="A53" s="57" t="s">
        <v>50</v>
      </c>
      <c r="B53" s="58" t="s">
        <v>44</v>
      </c>
      <c r="C53" s="59" t="s">
        <v>67</v>
      </c>
      <c r="D53" s="86">
        <v>74</v>
      </c>
      <c r="E53" s="65">
        <f t="shared" ref="E53:E58" si="5">D53/74</f>
        <v>1</v>
      </c>
      <c r="F53" s="86">
        <v>1</v>
      </c>
      <c r="G53" s="86">
        <v>62</v>
      </c>
      <c r="H53" s="65">
        <f>G53/66</f>
        <v>0.93939393939393945</v>
      </c>
      <c r="I53" s="86"/>
      <c r="J53" s="88">
        <f t="shared" ref="J53:J58" si="6">D53+G53</f>
        <v>136</v>
      </c>
      <c r="K53" s="89">
        <v>1</v>
      </c>
    </row>
    <row r="54" spans="1:11" x14ac:dyDescent="0.3">
      <c r="A54" s="60" t="s">
        <v>157</v>
      </c>
      <c r="B54" s="61" t="s">
        <v>158</v>
      </c>
      <c r="C54" s="62" t="s">
        <v>159</v>
      </c>
      <c r="D54" s="90">
        <v>69</v>
      </c>
      <c r="E54" s="64">
        <f t="shared" si="5"/>
        <v>0.93243243243243246</v>
      </c>
      <c r="F54" s="90">
        <v>3</v>
      </c>
      <c r="G54" s="90">
        <v>66</v>
      </c>
      <c r="H54" s="64">
        <f>G54/66</f>
        <v>1</v>
      </c>
      <c r="I54" s="90"/>
      <c r="J54" s="90">
        <f t="shared" si="6"/>
        <v>135</v>
      </c>
      <c r="K54" s="92">
        <v>2</v>
      </c>
    </row>
    <row r="55" spans="1:11" x14ac:dyDescent="0.3">
      <c r="A55" s="60" t="s">
        <v>160</v>
      </c>
      <c r="B55" s="61" t="s">
        <v>12</v>
      </c>
      <c r="C55" s="62" t="s">
        <v>161</v>
      </c>
      <c r="D55" s="90">
        <v>63</v>
      </c>
      <c r="E55" s="64">
        <f t="shared" si="5"/>
        <v>0.85135135135135132</v>
      </c>
      <c r="F55" s="90">
        <v>5</v>
      </c>
      <c r="G55" s="90">
        <v>62</v>
      </c>
      <c r="H55" s="64">
        <f>G55/66</f>
        <v>0.93939393939393945</v>
      </c>
      <c r="I55" s="90"/>
      <c r="J55" s="90">
        <f t="shared" si="6"/>
        <v>125</v>
      </c>
      <c r="K55" s="92">
        <v>3</v>
      </c>
    </row>
    <row r="56" spans="1:11" x14ac:dyDescent="0.3">
      <c r="A56" s="60" t="s">
        <v>7</v>
      </c>
      <c r="B56" s="61" t="s">
        <v>30</v>
      </c>
      <c r="C56" s="62" t="s">
        <v>8</v>
      </c>
      <c r="D56" s="90">
        <v>69</v>
      </c>
      <c r="E56" s="64">
        <f t="shared" si="5"/>
        <v>0.93243243243243246</v>
      </c>
      <c r="F56" s="90">
        <v>2</v>
      </c>
      <c r="G56" s="90">
        <v>51</v>
      </c>
      <c r="H56" s="64">
        <f>G56/66</f>
        <v>0.77272727272727271</v>
      </c>
      <c r="I56" s="90"/>
      <c r="J56" s="90">
        <f t="shared" si="6"/>
        <v>120</v>
      </c>
      <c r="K56" s="92">
        <v>4</v>
      </c>
    </row>
    <row r="57" spans="1:11" x14ac:dyDescent="0.3">
      <c r="A57" s="60" t="s">
        <v>162</v>
      </c>
      <c r="B57" s="61" t="s">
        <v>46</v>
      </c>
      <c r="C57" s="62" t="s">
        <v>163</v>
      </c>
      <c r="D57" s="90">
        <v>69</v>
      </c>
      <c r="E57" s="64">
        <f t="shared" si="5"/>
        <v>0.93243243243243246</v>
      </c>
      <c r="F57" s="90">
        <v>4</v>
      </c>
      <c r="G57" s="90"/>
      <c r="H57" s="64"/>
      <c r="I57" s="90"/>
      <c r="J57" s="90">
        <f t="shared" si="6"/>
        <v>69</v>
      </c>
      <c r="K57" s="92">
        <v>5</v>
      </c>
    </row>
    <row r="58" spans="1:11" x14ac:dyDescent="0.3">
      <c r="A58" s="60" t="s">
        <v>14</v>
      </c>
      <c r="B58" s="61" t="s">
        <v>15</v>
      </c>
      <c r="C58" s="62" t="s">
        <v>16</v>
      </c>
      <c r="D58" s="90"/>
      <c r="E58" s="64">
        <f t="shared" si="5"/>
        <v>0</v>
      </c>
      <c r="F58" s="90"/>
      <c r="G58" s="90">
        <v>59</v>
      </c>
      <c r="H58" s="69">
        <f>G58/66</f>
        <v>0.89393939393939392</v>
      </c>
      <c r="I58" s="90"/>
      <c r="J58" s="90">
        <f t="shared" si="6"/>
        <v>59</v>
      </c>
      <c r="K58" s="92">
        <v>6</v>
      </c>
    </row>
    <row r="59" spans="1:11" ht="16.2" thickBot="1" x14ac:dyDescent="0.35">
      <c r="A59" s="93"/>
      <c r="B59" s="94"/>
      <c r="C59" s="95"/>
      <c r="D59" s="96"/>
      <c r="E59" s="97"/>
      <c r="F59" s="96"/>
      <c r="G59" s="96"/>
      <c r="H59" s="97"/>
      <c r="I59" s="96"/>
      <c r="J59" s="98"/>
      <c r="K59" s="99"/>
    </row>
    <row r="60" spans="1:11" x14ac:dyDescent="0.3">
      <c r="A60" s="13"/>
      <c r="B60" s="13"/>
      <c r="C60" s="80"/>
    </row>
    <row r="61" spans="1:11" ht="21.6" thickBot="1" x14ac:dyDescent="0.45">
      <c r="A61" s="78" t="s">
        <v>181</v>
      </c>
      <c r="B61" s="79"/>
      <c r="C61" s="80"/>
    </row>
    <row r="62" spans="1:11" ht="31.8" thickBot="1" x14ac:dyDescent="0.35">
      <c r="A62" s="81" t="s">
        <v>33</v>
      </c>
      <c r="B62" s="82" t="s">
        <v>62</v>
      </c>
      <c r="C62" s="83" t="s">
        <v>63</v>
      </c>
      <c r="D62" s="82" t="s">
        <v>167</v>
      </c>
      <c r="E62" s="84" t="s">
        <v>92</v>
      </c>
      <c r="F62" s="82" t="s">
        <v>168</v>
      </c>
      <c r="G62" s="82" t="s">
        <v>169</v>
      </c>
      <c r="H62" s="84" t="s">
        <v>92</v>
      </c>
      <c r="I62" s="82" t="s">
        <v>32</v>
      </c>
      <c r="J62" s="83" t="s">
        <v>64</v>
      </c>
      <c r="K62" s="85" t="s">
        <v>32</v>
      </c>
    </row>
    <row r="63" spans="1:11" ht="16.2" thickBot="1" x14ac:dyDescent="0.35">
      <c r="A63" s="57" t="s">
        <v>73</v>
      </c>
      <c r="B63" s="58" t="s">
        <v>73</v>
      </c>
      <c r="C63" s="59" t="s">
        <v>74</v>
      </c>
      <c r="D63" s="86">
        <v>66</v>
      </c>
      <c r="E63" s="65">
        <f t="shared" ref="E63:E67" si="7">D63/66</f>
        <v>1</v>
      </c>
      <c r="F63" s="86">
        <v>1</v>
      </c>
      <c r="G63" s="86">
        <v>65</v>
      </c>
      <c r="H63" s="63">
        <f>G63/65</f>
        <v>1</v>
      </c>
      <c r="I63" s="86">
        <v>1</v>
      </c>
      <c r="J63" s="88">
        <f t="shared" ref="J63:J75" si="8">D63+G63</f>
        <v>131</v>
      </c>
      <c r="K63" s="89">
        <v>1</v>
      </c>
    </row>
    <row r="64" spans="1:11" ht="16.2" thickBot="1" x14ac:dyDescent="0.35">
      <c r="A64" s="60" t="s">
        <v>146</v>
      </c>
      <c r="B64" s="61" t="s">
        <v>147</v>
      </c>
      <c r="C64" s="62" t="s">
        <v>148</v>
      </c>
      <c r="D64" s="90">
        <v>61</v>
      </c>
      <c r="E64" s="64">
        <f t="shared" si="7"/>
        <v>0.9242424242424242</v>
      </c>
      <c r="F64" s="90">
        <v>2</v>
      </c>
      <c r="G64" s="90">
        <v>63</v>
      </c>
      <c r="H64" s="63">
        <f t="shared" ref="H64:H67" si="9">G64/65</f>
        <v>0.96923076923076923</v>
      </c>
      <c r="I64" s="90">
        <v>2</v>
      </c>
      <c r="J64" s="90">
        <f t="shared" si="8"/>
        <v>124</v>
      </c>
      <c r="K64" s="92">
        <v>2</v>
      </c>
    </row>
    <row r="65" spans="1:11" ht="16.2" thickBot="1" x14ac:dyDescent="0.35">
      <c r="A65" s="60" t="s">
        <v>149</v>
      </c>
      <c r="B65" s="61" t="s">
        <v>149</v>
      </c>
      <c r="C65" s="62" t="s">
        <v>150</v>
      </c>
      <c r="D65" s="90">
        <v>59</v>
      </c>
      <c r="E65" s="64">
        <f t="shared" si="7"/>
        <v>0.89393939393939392</v>
      </c>
      <c r="F65" s="90">
        <v>3</v>
      </c>
      <c r="G65" s="90">
        <v>57</v>
      </c>
      <c r="H65" s="63">
        <f t="shared" si="9"/>
        <v>0.87692307692307692</v>
      </c>
      <c r="I65" s="90">
        <v>3</v>
      </c>
      <c r="J65" s="90">
        <f t="shared" si="8"/>
        <v>116</v>
      </c>
      <c r="K65" s="92">
        <v>3</v>
      </c>
    </row>
    <row r="66" spans="1:11" ht="16.2" thickBot="1" x14ac:dyDescent="0.35">
      <c r="A66" s="60" t="s">
        <v>87</v>
      </c>
      <c r="B66" s="61" t="s">
        <v>151</v>
      </c>
      <c r="C66" s="62" t="s">
        <v>26</v>
      </c>
      <c r="D66" s="90">
        <v>53</v>
      </c>
      <c r="E66" s="64">
        <f t="shared" si="7"/>
        <v>0.80303030303030298</v>
      </c>
      <c r="F66" s="90">
        <v>4</v>
      </c>
      <c r="G66" s="90">
        <v>56</v>
      </c>
      <c r="H66" s="63">
        <f t="shared" si="9"/>
        <v>0.86153846153846159</v>
      </c>
      <c r="I66" s="90">
        <v>4</v>
      </c>
      <c r="J66" s="90">
        <f t="shared" si="8"/>
        <v>109</v>
      </c>
      <c r="K66" s="92">
        <v>4</v>
      </c>
    </row>
    <row r="67" spans="1:11" x14ac:dyDescent="0.3">
      <c r="A67" s="60" t="s">
        <v>152</v>
      </c>
      <c r="B67" s="61" t="s">
        <v>153</v>
      </c>
      <c r="C67" s="62" t="s">
        <v>154</v>
      </c>
      <c r="D67" s="90">
        <v>45</v>
      </c>
      <c r="E67" s="64">
        <f t="shared" si="7"/>
        <v>0.68181818181818177</v>
      </c>
      <c r="F67" s="90">
        <v>5</v>
      </c>
      <c r="G67" s="90">
        <v>46</v>
      </c>
      <c r="H67" s="63">
        <f t="shared" si="9"/>
        <v>0.70769230769230773</v>
      </c>
      <c r="I67" s="90">
        <v>5</v>
      </c>
      <c r="J67" s="90">
        <f t="shared" si="8"/>
        <v>91</v>
      </c>
      <c r="K67" s="92">
        <v>5</v>
      </c>
    </row>
    <row r="68" spans="1:11" ht="16.2" thickBot="1" x14ac:dyDescent="0.35">
      <c r="A68" s="93"/>
      <c r="B68" s="94"/>
      <c r="C68" s="95"/>
      <c r="D68" s="96"/>
      <c r="E68" s="97"/>
      <c r="F68" s="96"/>
      <c r="G68" s="96"/>
      <c r="H68" s="97"/>
      <c r="I68" s="96"/>
      <c r="J68" s="98"/>
      <c r="K68" s="99"/>
    </row>
    <row r="69" spans="1:11" x14ac:dyDescent="0.3">
      <c r="A69" s="13"/>
      <c r="B69" s="13"/>
      <c r="C69" s="80"/>
    </row>
    <row r="70" spans="1:11" ht="21.6" thickBot="1" x14ac:dyDescent="0.45">
      <c r="A70" s="78" t="s">
        <v>52</v>
      </c>
      <c r="B70" s="79"/>
      <c r="C70" s="80"/>
    </row>
    <row r="71" spans="1:11" ht="31.8" thickBot="1" x14ac:dyDescent="0.35">
      <c r="A71" s="81" t="s">
        <v>33</v>
      </c>
      <c r="B71" s="82" t="s">
        <v>62</v>
      </c>
      <c r="C71" s="83" t="s">
        <v>63</v>
      </c>
      <c r="D71" s="82" t="s">
        <v>167</v>
      </c>
      <c r="E71" s="84" t="s">
        <v>92</v>
      </c>
      <c r="F71" s="82" t="s">
        <v>168</v>
      </c>
      <c r="G71" s="82" t="s">
        <v>169</v>
      </c>
      <c r="H71" s="84" t="s">
        <v>92</v>
      </c>
      <c r="I71" s="82" t="s">
        <v>32</v>
      </c>
      <c r="J71" s="83" t="s">
        <v>64</v>
      </c>
      <c r="K71" s="85" t="s">
        <v>32</v>
      </c>
    </row>
    <row r="72" spans="1:11" x14ac:dyDescent="0.3">
      <c r="A72" s="57" t="s">
        <v>45</v>
      </c>
      <c r="B72" s="58" t="s">
        <v>46</v>
      </c>
      <c r="C72" s="59" t="s">
        <v>69</v>
      </c>
      <c r="D72" s="113">
        <v>69</v>
      </c>
      <c r="E72" s="70">
        <f>D72/69</f>
        <v>1</v>
      </c>
      <c r="F72" s="113"/>
      <c r="G72" s="113">
        <v>67</v>
      </c>
      <c r="H72" s="70">
        <f>G72/67</f>
        <v>1</v>
      </c>
      <c r="I72" s="113"/>
      <c r="J72" s="86">
        <f>D72+G72</f>
        <v>136</v>
      </c>
      <c r="K72" s="89" t="s">
        <v>94</v>
      </c>
    </row>
    <row r="73" spans="1:11" x14ac:dyDescent="0.3">
      <c r="A73" s="60" t="s">
        <v>49</v>
      </c>
      <c r="B73" s="61" t="s">
        <v>58</v>
      </c>
      <c r="C73" s="62" t="s">
        <v>59</v>
      </c>
      <c r="D73" s="114">
        <v>59</v>
      </c>
      <c r="E73" s="71">
        <f>D73/69</f>
        <v>0.85507246376811596</v>
      </c>
      <c r="F73" s="114"/>
      <c r="G73" s="114"/>
      <c r="H73" s="71"/>
      <c r="I73" s="114"/>
      <c r="J73" s="90">
        <f>D73+G73</f>
        <v>59</v>
      </c>
      <c r="K73" s="92" t="s">
        <v>95</v>
      </c>
    </row>
    <row r="74" spans="1:11" x14ac:dyDescent="0.3">
      <c r="A74" s="60" t="s">
        <v>155</v>
      </c>
      <c r="B74" s="61" t="s">
        <v>48</v>
      </c>
      <c r="C74" s="62" t="s">
        <v>156</v>
      </c>
      <c r="D74" s="114"/>
      <c r="E74" s="71"/>
      <c r="F74" s="114"/>
      <c r="G74" s="114">
        <v>49</v>
      </c>
      <c r="H74" s="71">
        <f>G74/67</f>
        <v>0.73134328358208955</v>
      </c>
      <c r="I74" s="114"/>
      <c r="J74" s="90">
        <f>D74+G74</f>
        <v>49</v>
      </c>
      <c r="K74" s="92" t="s">
        <v>96</v>
      </c>
    </row>
    <row r="75" spans="1:11" ht="16.2" thickBot="1" x14ac:dyDescent="0.35">
      <c r="A75" s="115"/>
      <c r="B75" s="95"/>
      <c r="C75" s="95"/>
      <c r="D75" s="116"/>
      <c r="E75" s="117"/>
      <c r="F75" s="116"/>
      <c r="G75" s="116"/>
      <c r="H75" s="117"/>
      <c r="I75" s="116"/>
      <c r="J75" s="98">
        <f t="shared" si="8"/>
        <v>0</v>
      </c>
      <c r="K75" s="99"/>
    </row>
    <row r="80" spans="1:11" x14ac:dyDescent="0.3">
      <c r="A80" s="5"/>
      <c r="B80" s="5"/>
      <c r="C80" s="5"/>
      <c r="D80" s="5"/>
      <c r="E80" s="7"/>
      <c r="F80" s="5"/>
      <c r="G80" s="5"/>
      <c r="H80" s="7"/>
      <c r="I80" s="5"/>
      <c r="J80" s="5"/>
      <c r="K80" s="118"/>
    </row>
    <row r="81" spans="1:11" x14ac:dyDescent="0.3">
      <c r="A81" s="5"/>
      <c r="B81" s="5"/>
      <c r="C81" s="5"/>
      <c r="D81" s="5"/>
      <c r="E81" s="7"/>
      <c r="F81" s="5"/>
      <c r="G81" s="5"/>
      <c r="H81" s="7"/>
      <c r="I81" s="5"/>
      <c r="J81" s="5"/>
      <c r="K81" s="118"/>
    </row>
    <row r="82" spans="1:11" x14ac:dyDescent="0.3">
      <c r="A82" s="5"/>
      <c r="B82" s="5"/>
      <c r="C82" s="5"/>
      <c r="D82" s="5"/>
      <c r="E82" s="7"/>
      <c r="F82" s="5"/>
      <c r="G82" s="5"/>
      <c r="H82" s="7"/>
      <c r="I82" s="5"/>
      <c r="J82" s="5"/>
      <c r="K82" s="118"/>
    </row>
    <row r="83" spans="1:11" x14ac:dyDescent="0.3">
      <c r="A83" s="5"/>
      <c r="B83" s="5"/>
      <c r="C83" s="5"/>
      <c r="D83" s="5"/>
      <c r="E83" s="7"/>
      <c r="F83" s="5"/>
      <c r="G83" s="5"/>
      <c r="H83" s="7"/>
      <c r="I83" s="5"/>
      <c r="J83" s="5"/>
      <c r="K83" s="118"/>
    </row>
    <row r="84" spans="1:11" x14ac:dyDescent="0.3">
      <c r="A84" s="5"/>
      <c r="B84" s="5"/>
      <c r="C84" s="5"/>
      <c r="D84" s="5"/>
      <c r="E84" s="7"/>
      <c r="F84" s="5"/>
      <c r="G84" s="5"/>
      <c r="H84" s="7"/>
      <c r="I84" s="5"/>
      <c r="J84" s="5"/>
      <c r="K84" s="118"/>
    </row>
    <row r="85" spans="1:11" x14ac:dyDescent="0.3">
      <c r="A85" s="5"/>
      <c r="B85" s="5"/>
      <c r="C85" s="5"/>
      <c r="D85" s="5"/>
      <c r="E85" s="7"/>
      <c r="F85" s="5"/>
      <c r="G85" s="5"/>
      <c r="H85" s="7"/>
      <c r="I85" s="5"/>
      <c r="J85" s="5"/>
      <c r="K85" s="118"/>
    </row>
    <row r="86" spans="1:11" x14ac:dyDescent="0.3">
      <c r="A86" s="5"/>
      <c r="B86" s="5"/>
      <c r="C86" s="5"/>
      <c r="D86" s="5"/>
      <c r="E86" s="7"/>
      <c r="F86" s="5"/>
      <c r="G86" s="5"/>
      <c r="H86" s="7"/>
      <c r="I86" s="5"/>
      <c r="J86" s="5"/>
      <c r="K86" s="118"/>
    </row>
    <row r="87" spans="1:11" x14ac:dyDescent="0.3">
      <c r="A87" s="5"/>
      <c r="B87" s="5"/>
      <c r="C87" s="5"/>
      <c r="D87" s="5"/>
      <c r="E87" s="7"/>
      <c r="F87" s="5"/>
      <c r="G87" s="5"/>
      <c r="H87" s="7"/>
      <c r="I87" s="5"/>
      <c r="J87" s="5"/>
      <c r="K87" s="118"/>
    </row>
    <row r="88" spans="1:11" x14ac:dyDescent="0.3">
      <c r="A88" s="5"/>
      <c r="B88" s="5"/>
      <c r="C88" s="5"/>
      <c r="D88" s="5"/>
      <c r="E88" s="7"/>
      <c r="F88" s="5"/>
      <c r="G88" s="5"/>
      <c r="H88" s="7"/>
      <c r="I88" s="5"/>
      <c r="J88" s="5"/>
      <c r="K88" s="118"/>
    </row>
    <row r="89" spans="1:11" x14ac:dyDescent="0.3">
      <c r="A89" s="5"/>
      <c r="B89" s="5"/>
      <c r="C89" s="5"/>
      <c r="D89" s="5"/>
      <c r="E89" s="7"/>
      <c r="F89" s="5"/>
      <c r="G89" s="5"/>
      <c r="H89" s="7"/>
      <c r="I89" s="5"/>
      <c r="J89" s="5"/>
      <c r="K89" s="118"/>
    </row>
    <row r="90" spans="1:11" x14ac:dyDescent="0.3">
      <c r="A90" s="5"/>
      <c r="B90" s="5"/>
      <c r="C90" s="5"/>
      <c r="D90" s="5"/>
      <c r="E90" s="7"/>
      <c r="F90" s="5"/>
      <c r="G90" s="5"/>
      <c r="H90" s="7"/>
      <c r="I90" s="5"/>
      <c r="J90" s="5"/>
      <c r="K90" s="118"/>
    </row>
    <row r="91" spans="1:11" x14ac:dyDescent="0.3">
      <c r="A91" s="5"/>
      <c r="B91" s="5"/>
      <c r="C91" s="5"/>
      <c r="D91" s="5"/>
      <c r="E91" s="7"/>
      <c r="F91" s="5"/>
      <c r="G91" s="5"/>
      <c r="H91" s="7"/>
      <c r="I91" s="5"/>
      <c r="J91" s="5"/>
      <c r="K91" s="118"/>
    </row>
    <row r="92" spans="1:11" x14ac:dyDescent="0.3">
      <c r="A92" s="5"/>
      <c r="B92" s="5"/>
      <c r="C92" s="5"/>
      <c r="D92" s="5"/>
      <c r="E92" s="7"/>
      <c r="F92" s="5"/>
      <c r="G92" s="5"/>
      <c r="H92" s="7"/>
      <c r="I92" s="5"/>
      <c r="J92" s="5"/>
      <c r="K92" s="118"/>
    </row>
    <row r="93" spans="1:11" x14ac:dyDescent="0.3">
      <c r="A93" s="5"/>
      <c r="B93" s="5"/>
      <c r="C93" s="5"/>
      <c r="D93" s="5"/>
      <c r="E93" s="7"/>
      <c r="F93" s="5"/>
      <c r="G93" s="5"/>
      <c r="H93" s="7"/>
      <c r="I93" s="5"/>
      <c r="J93" s="5"/>
      <c r="K93" s="118"/>
    </row>
    <row r="94" spans="1:11" x14ac:dyDescent="0.3">
      <c r="A94" s="5"/>
      <c r="B94" s="5"/>
      <c r="C94" s="5"/>
      <c r="D94" s="5"/>
      <c r="E94" s="7"/>
      <c r="F94" s="5"/>
      <c r="G94" s="5"/>
      <c r="H94" s="7"/>
      <c r="I94" s="5"/>
      <c r="J94" s="5"/>
      <c r="K94" s="118"/>
    </row>
    <row r="95" spans="1:11" x14ac:dyDescent="0.3">
      <c r="A95" s="5"/>
      <c r="B95" s="5"/>
      <c r="C95" s="5"/>
      <c r="D95" s="5"/>
      <c r="E95" s="7"/>
      <c r="F95" s="5"/>
      <c r="G95" s="5"/>
      <c r="H95" s="7"/>
      <c r="I95" s="5"/>
      <c r="J95" s="5"/>
      <c r="K95" s="118"/>
    </row>
    <row r="96" spans="1:11" x14ac:dyDescent="0.3">
      <c r="A96" s="5"/>
      <c r="B96" s="5"/>
      <c r="C96" s="5"/>
      <c r="D96" s="5"/>
      <c r="E96" s="7"/>
      <c r="F96" s="5"/>
      <c r="G96" s="5"/>
      <c r="H96" s="7"/>
      <c r="I96" s="5"/>
      <c r="J96" s="5"/>
      <c r="K96" s="118"/>
    </row>
    <row r="97" spans="1:11" x14ac:dyDescent="0.3">
      <c r="A97" s="5"/>
      <c r="B97" s="5"/>
      <c r="C97" s="5"/>
      <c r="D97" s="5"/>
      <c r="E97" s="7"/>
      <c r="F97" s="5"/>
      <c r="G97" s="5"/>
      <c r="H97" s="7"/>
      <c r="I97" s="5"/>
      <c r="J97" s="5"/>
      <c r="K97" s="118"/>
    </row>
    <row r="98" spans="1:11" x14ac:dyDescent="0.3">
      <c r="A98" s="5"/>
      <c r="B98" s="5"/>
      <c r="C98" s="5"/>
      <c r="D98" s="5"/>
      <c r="E98" s="7"/>
      <c r="F98" s="5"/>
      <c r="G98" s="5"/>
      <c r="H98" s="7"/>
      <c r="I98" s="5"/>
      <c r="J98" s="5"/>
      <c r="K98" s="118"/>
    </row>
    <row r="99" spans="1:11" x14ac:dyDescent="0.3">
      <c r="A99" s="5"/>
      <c r="B99" s="5"/>
      <c r="C99" s="5"/>
      <c r="D99" s="5"/>
      <c r="E99" s="7"/>
      <c r="F99" s="5"/>
      <c r="G99" s="5"/>
      <c r="H99" s="7"/>
      <c r="I99" s="5"/>
      <c r="J99" s="5"/>
      <c r="K99" s="118"/>
    </row>
    <row r="100" spans="1:11" x14ac:dyDescent="0.3">
      <c r="A100" s="5"/>
      <c r="B100" s="5"/>
      <c r="C100" s="5"/>
      <c r="D100" s="5"/>
      <c r="E100" s="7"/>
      <c r="F100" s="5"/>
      <c r="G100" s="5"/>
      <c r="H100" s="7"/>
      <c r="I100" s="5"/>
      <c r="J100" s="5"/>
      <c r="K100" s="118"/>
    </row>
    <row r="101" spans="1:11" x14ac:dyDescent="0.3">
      <c r="A101" s="5"/>
      <c r="B101" s="5"/>
      <c r="C101" s="5"/>
      <c r="D101" s="5"/>
      <c r="E101" s="7"/>
      <c r="F101" s="5"/>
      <c r="G101" s="5"/>
      <c r="H101" s="7"/>
      <c r="I101" s="5"/>
      <c r="J101" s="5"/>
      <c r="K101" s="118"/>
    </row>
    <row r="102" spans="1:11" x14ac:dyDescent="0.3">
      <c r="A102" s="5"/>
      <c r="B102" s="5"/>
      <c r="C102" s="5"/>
      <c r="D102" s="5"/>
      <c r="E102" s="7"/>
      <c r="F102" s="5"/>
      <c r="G102" s="5"/>
      <c r="H102" s="7"/>
      <c r="I102" s="5"/>
      <c r="J102" s="5"/>
      <c r="K102" s="118"/>
    </row>
    <row r="103" spans="1:11" x14ac:dyDescent="0.3">
      <c r="A103" s="5"/>
      <c r="B103" s="5"/>
      <c r="C103" s="5"/>
      <c r="D103" s="5"/>
      <c r="E103" s="7"/>
      <c r="F103" s="5"/>
      <c r="G103" s="5"/>
      <c r="H103" s="7"/>
      <c r="I103" s="5"/>
      <c r="J103" s="5"/>
      <c r="K103" s="118"/>
    </row>
    <row r="104" spans="1:11" x14ac:dyDescent="0.3">
      <c r="A104" s="5"/>
      <c r="B104" s="5"/>
      <c r="C104" s="5"/>
      <c r="D104" s="5"/>
      <c r="E104" s="7"/>
      <c r="F104" s="5"/>
      <c r="G104" s="5"/>
      <c r="H104" s="7"/>
      <c r="I104" s="5"/>
      <c r="J104" s="5"/>
      <c r="K104" s="118"/>
    </row>
    <row r="105" spans="1:11" x14ac:dyDescent="0.3">
      <c r="A105" s="5"/>
      <c r="B105" s="5"/>
      <c r="C105" s="5"/>
      <c r="D105" s="5"/>
      <c r="E105" s="7"/>
      <c r="F105" s="5"/>
      <c r="G105" s="5"/>
      <c r="H105" s="7"/>
      <c r="I105" s="5"/>
      <c r="J105" s="5"/>
      <c r="K105" s="118"/>
    </row>
    <row r="106" spans="1:11" x14ac:dyDescent="0.3">
      <c r="A106" s="5"/>
      <c r="B106" s="5"/>
      <c r="C106" s="5"/>
      <c r="D106" s="5"/>
      <c r="E106" s="7"/>
      <c r="F106" s="5"/>
      <c r="G106" s="5"/>
      <c r="H106" s="7"/>
      <c r="I106" s="5"/>
      <c r="J106" s="5"/>
      <c r="K106" s="118"/>
    </row>
    <row r="107" spans="1:11" x14ac:dyDescent="0.3">
      <c r="A107" s="5"/>
      <c r="B107" s="5"/>
      <c r="C107" s="5"/>
      <c r="D107" s="5"/>
      <c r="E107" s="7"/>
      <c r="F107" s="5"/>
      <c r="G107" s="5"/>
      <c r="H107" s="7"/>
      <c r="I107" s="5"/>
      <c r="J107" s="5"/>
      <c r="K107" s="118"/>
    </row>
    <row r="108" spans="1:11" x14ac:dyDescent="0.3">
      <c r="A108" s="5"/>
      <c r="B108" s="5"/>
      <c r="C108" s="5"/>
      <c r="D108" s="5"/>
      <c r="E108" s="7"/>
      <c r="F108" s="5"/>
      <c r="G108" s="5"/>
      <c r="H108" s="7"/>
      <c r="I108" s="5"/>
      <c r="J108" s="5"/>
      <c r="K108" s="118"/>
    </row>
    <row r="109" spans="1:11" x14ac:dyDescent="0.3">
      <c r="A109" s="5"/>
      <c r="B109" s="5"/>
      <c r="C109" s="5"/>
      <c r="D109" s="5"/>
      <c r="E109" s="7"/>
      <c r="F109" s="5"/>
      <c r="G109" s="5"/>
      <c r="H109" s="7"/>
      <c r="I109" s="5"/>
      <c r="J109" s="5"/>
      <c r="K109" s="118"/>
    </row>
    <row r="110" spans="1:11" x14ac:dyDescent="0.3">
      <c r="A110" s="5"/>
      <c r="B110" s="5"/>
      <c r="C110" s="5"/>
      <c r="D110" s="5"/>
      <c r="E110" s="7"/>
      <c r="F110" s="5"/>
      <c r="G110" s="5"/>
      <c r="H110" s="7"/>
      <c r="I110" s="5"/>
      <c r="J110" s="5"/>
      <c r="K110" s="118"/>
    </row>
    <row r="111" spans="1:11" x14ac:dyDescent="0.3">
      <c r="A111" s="5"/>
      <c r="B111" s="5"/>
      <c r="C111" s="5"/>
      <c r="D111" s="5"/>
      <c r="E111" s="7"/>
      <c r="F111" s="5"/>
      <c r="G111" s="5"/>
      <c r="H111" s="7"/>
      <c r="I111" s="5"/>
      <c r="J111" s="5"/>
      <c r="K111" s="118"/>
    </row>
    <row r="112" spans="1:11" x14ac:dyDescent="0.3">
      <c r="A112" s="5"/>
      <c r="B112" s="5"/>
      <c r="C112" s="5"/>
      <c r="D112" s="5"/>
      <c r="E112" s="7"/>
      <c r="F112" s="5"/>
      <c r="G112" s="5"/>
      <c r="H112" s="7"/>
      <c r="I112" s="5"/>
      <c r="J112" s="5"/>
      <c r="K112" s="118"/>
    </row>
    <row r="113" spans="1:11" x14ac:dyDescent="0.3">
      <c r="A113" s="5"/>
      <c r="B113" s="5"/>
      <c r="C113" s="5"/>
      <c r="D113" s="5"/>
      <c r="E113" s="7"/>
      <c r="F113" s="5"/>
      <c r="G113" s="5"/>
      <c r="H113" s="7"/>
      <c r="I113" s="5"/>
      <c r="J113" s="5"/>
      <c r="K113" s="118"/>
    </row>
    <row r="114" spans="1:11" x14ac:dyDescent="0.3">
      <c r="A114" s="5"/>
      <c r="B114" s="5"/>
      <c r="C114" s="5"/>
      <c r="D114" s="5"/>
      <c r="E114" s="7"/>
      <c r="F114" s="5"/>
      <c r="G114" s="5"/>
      <c r="H114" s="7"/>
      <c r="I114" s="5"/>
      <c r="J114" s="5"/>
      <c r="K114" s="118"/>
    </row>
    <row r="115" spans="1:11" x14ac:dyDescent="0.3">
      <c r="A115" s="5"/>
      <c r="B115" s="5"/>
      <c r="C115" s="5"/>
      <c r="D115" s="5"/>
      <c r="E115" s="7"/>
      <c r="F115" s="5"/>
      <c r="G115" s="5"/>
      <c r="H115" s="7"/>
      <c r="I115" s="5"/>
      <c r="J115" s="5"/>
      <c r="K115" s="118"/>
    </row>
    <row r="116" spans="1:11" x14ac:dyDescent="0.3">
      <c r="A116" s="5"/>
      <c r="B116" s="5"/>
      <c r="C116" s="5"/>
      <c r="D116" s="5"/>
      <c r="E116" s="7"/>
      <c r="F116" s="5"/>
      <c r="G116" s="5"/>
      <c r="H116" s="7"/>
      <c r="I116" s="5"/>
      <c r="J116" s="5"/>
      <c r="K116" s="118"/>
    </row>
    <row r="117" spans="1:11" x14ac:dyDescent="0.3">
      <c r="A117" s="5"/>
      <c r="B117" s="5"/>
      <c r="C117" s="5"/>
      <c r="D117" s="5"/>
      <c r="E117" s="7"/>
      <c r="F117" s="5"/>
      <c r="G117" s="5"/>
      <c r="H117" s="7"/>
      <c r="I117" s="5"/>
      <c r="J117" s="5"/>
      <c r="K117" s="118"/>
    </row>
    <row r="118" spans="1:11" x14ac:dyDescent="0.3">
      <c r="A118" s="5"/>
      <c r="B118" s="5"/>
      <c r="C118" s="5"/>
      <c r="D118" s="5"/>
      <c r="E118" s="7"/>
      <c r="F118" s="5"/>
      <c r="G118" s="5"/>
      <c r="H118" s="7"/>
      <c r="I118" s="5"/>
      <c r="J118" s="5"/>
      <c r="K118" s="118"/>
    </row>
    <row r="119" spans="1:11" x14ac:dyDescent="0.3">
      <c r="A119" s="5"/>
      <c r="B119" s="5"/>
      <c r="C119" s="5"/>
      <c r="D119" s="5"/>
      <c r="E119" s="7"/>
      <c r="F119" s="5"/>
      <c r="G119" s="5"/>
      <c r="H119" s="7"/>
      <c r="I119" s="5"/>
      <c r="J119" s="5"/>
      <c r="K119" s="118"/>
    </row>
    <row r="120" spans="1:11" x14ac:dyDescent="0.3">
      <c r="A120" s="5"/>
      <c r="B120" s="5"/>
      <c r="C120" s="5"/>
      <c r="D120" s="5"/>
      <c r="E120" s="7"/>
      <c r="F120" s="5"/>
      <c r="G120" s="5"/>
      <c r="H120" s="7"/>
      <c r="I120" s="5"/>
      <c r="J120" s="5"/>
      <c r="K120" s="118"/>
    </row>
    <row r="121" spans="1:11" x14ac:dyDescent="0.3">
      <c r="A121" s="5"/>
      <c r="B121" s="5"/>
      <c r="C121" s="5"/>
      <c r="D121" s="5"/>
      <c r="E121" s="7"/>
      <c r="F121" s="5"/>
      <c r="G121" s="5"/>
      <c r="H121" s="7"/>
      <c r="I121" s="5"/>
      <c r="J121" s="5"/>
      <c r="K121" s="118"/>
    </row>
    <row r="122" spans="1:11" x14ac:dyDescent="0.3">
      <c r="A122" s="5"/>
      <c r="B122" s="5"/>
      <c r="C122" s="5"/>
      <c r="D122" s="5"/>
      <c r="E122" s="7"/>
      <c r="F122" s="5"/>
      <c r="G122" s="5"/>
      <c r="H122" s="7"/>
      <c r="I122" s="5"/>
      <c r="J122" s="5"/>
      <c r="K122" s="118"/>
    </row>
    <row r="123" spans="1:11" x14ac:dyDescent="0.3">
      <c r="A123" s="5"/>
      <c r="B123" s="5"/>
      <c r="C123" s="5"/>
      <c r="D123" s="5"/>
      <c r="E123" s="7"/>
      <c r="F123" s="5"/>
      <c r="G123" s="5"/>
      <c r="H123" s="7"/>
      <c r="I123" s="5"/>
      <c r="J123" s="5"/>
      <c r="K123" s="118"/>
    </row>
    <row r="124" spans="1:11" x14ac:dyDescent="0.3">
      <c r="A124" s="5"/>
      <c r="B124" s="5"/>
      <c r="C124" s="5"/>
      <c r="D124" s="5"/>
      <c r="E124" s="7"/>
      <c r="F124" s="5"/>
      <c r="G124" s="5"/>
      <c r="H124" s="7"/>
      <c r="I124" s="5"/>
      <c r="J124" s="5"/>
      <c r="K124" s="118"/>
    </row>
    <row r="125" spans="1:11" x14ac:dyDescent="0.3">
      <c r="A125" s="5"/>
      <c r="B125" s="5"/>
      <c r="C125" s="5"/>
      <c r="D125" s="5"/>
      <c r="E125" s="7"/>
      <c r="F125" s="5"/>
      <c r="G125" s="5"/>
      <c r="H125" s="7"/>
      <c r="I125" s="5"/>
      <c r="J125" s="5"/>
      <c r="K125" s="118"/>
    </row>
    <row r="126" spans="1:11" x14ac:dyDescent="0.3">
      <c r="A126" s="5"/>
      <c r="B126" s="5"/>
      <c r="C126" s="5"/>
      <c r="D126" s="5"/>
      <c r="E126" s="7"/>
      <c r="F126" s="5"/>
      <c r="G126" s="5"/>
      <c r="H126" s="7"/>
      <c r="I126" s="5"/>
      <c r="J126" s="5"/>
      <c r="K126" s="118"/>
    </row>
    <row r="127" spans="1:11" x14ac:dyDescent="0.3">
      <c r="A127" s="5"/>
      <c r="B127" s="5"/>
      <c r="C127" s="5"/>
      <c r="D127" s="5"/>
      <c r="E127" s="7"/>
      <c r="F127" s="5"/>
      <c r="G127" s="5"/>
      <c r="H127" s="7"/>
      <c r="I127" s="5"/>
      <c r="J127" s="5"/>
      <c r="K127" s="118"/>
    </row>
    <row r="128" spans="1:11" x14ac:dyDescent="0.3">
      <c r="A128" s="5"/>
      <c r="B128" s="5"/>
      <c r="C128" s="5"/>
      <c r="D128" s="5"/>
      <c r="E128" s="7"/>
      <c r="F128" s="5"/>
      <c r="G128" s="5"/>
      <c r="H128" s="7"/>
      <c r="I128" s="5"/>
      <c r="J128" s="5"/>
      <c r="K128" s="118"/>
    </row>
    <row r="129" spans="1:11" x14ac:dyDescent="0.3">
      <c r="A129" s="5"/>
      <c r="B129" s="5"/>
      <c r="C129" s="5"/>
      <c r="D129" s="5"/>
      <c r="E129" s="7"/>
      <c r="F129" s="5"/>
      <c r="G129" s="5"/>
      <c r="H129" s="7"/>
      <c r="I129" s="5"/>
      <c r="J129" s="5"/>
      <c r="K129" s="118"/>
    </row>
    <row r="130" spans="1:11" x14ac:dyDescent="0.3">
      <c r="A130" s="5"/>
      <c r="B130" s="5"/>
      <c r="C130" s="5"/>
      <c r="D130" s="5"/>
      <c r="E130" s="7"/>
      <c r="F130" s="5"/>
      <c r="G130" s="5"/>
      <c r="H130" s="7"/>
      <c r="I130" s="5"/>
      <c r="J130" s="5"/>
      <c r="K130" s="118"/>
    </row>
    <row r="131" spans="1:11" x14ac:dyDescent="0.3">
      <c r="A131" s="5"/>
      <c r="B131" s="5"/>
      <c r="C131" s="5"/>
      <c r="D131" s="5"/>
      <c r="E131" s="7"/>
      <c r="F131" s="5"/>
      <c r="G131" s="5"/>
      <c r="H131" s="7"/>
      <c r="I131" s="5"/>
      <c r="J131" s="5"/>
      <c r="K131" s="118"/>
    </row>
    <row r="132" spans="1:11" x14ac:dyDescent="0.3">
      <c r="A132" s="5"/>
      <c r="B132" s="5"/>
      <c r="C132" s="5"/>
      <c r="D132" s="5"/>
      <c r="E132" s="7"/>
      <c r="F132" s="5"/>
      <c r="G132" s="5"/>
      <c r="H132" s="7"/>
      <c r="I132" s="5"/>
      <c r="J132" s="5"/>
      <c r="K132" s="118"/>
    </row>
    <row r="133" spans="1:11" x14ac:dyDescent="0.3">
      <c r="A133" s="5"/>
      <c r="B133" s="5"/>
      <c r="C133" s="5"/>
      <c r="D133" s="5"/>
      <c r="E133" s="7"/>
      <c r="F133" s="5"/>
      <c r="G133" s="5"/>
      <c r="H133" s="7"/>
      <c r="I133" s="5"/>
      <c r="J133" s="5"/>
      <c r="K133" s="118"/>
    </row>
    <row r="134" spans="1:11" x14ac:dyDescent="0.3">
      <c r="A134" s="5"/>
      <c r="B134" s="5"/>
      <c r="C134" s="5"/>
      <c r="D134" s="5"/>
      <c r="E134" s="7"/>
      <c r="F134" s="5"/>
      <c r="G134" s="5"/>
      <c r="H134" s="7"/>
      <c r="I134" s="5"/>
      <c r="J134" s="5"/>
      <c r="K134" s="118"/>
    </row>
    <row r="135" spans="1:11" x14ac:dyDescent="0.3">
      <c r="A135" s="5"/>
      <c r="B135" s="5"/>
      <c r="C135" s="5"/>
      <c r="D135" s="5"/>
      <c r="E135" s="7"/>
      <c r="F135" s="5"/>
      <c r="G135" s="5"/>
      <c r="H135" s="7"/>
      <c r="I135" s="5"/>
      <c r="J135" s="5"/>
      <c r="K135" s="118"/>
    </row>
    <row r="136" spans="1:11" x14ac:dyDescent="0.3">
      <c r="A136" s="5"/>
      <c r="B136" s="5"/>
      <c r="C136" s="5"/>
      <c r="D136" s="5"/>
      <c r="E136" s="7"/>
      <c r="F136" s="5"/>
      <c r="G136" s="5"/>
      <c r="H136" s="7"/>
      <c r="I136" s="5"/>
      <c r="J136" s="5"/>
      <c r="K136" s="118"/>
    </row>
    <row r="137" spans="1:11" x14ac:dyDescent="0.3">
      <c r="A137" s="5"/>
      <c r="B137" s="5"/>
      <c r="C137" s="5"/>
      <c r="D137" s="5"/>
      <c r="E137" s="7"/>
      <c r="F137" s="5"/>
      <c r="G137" s="5"/>
      <c r="H137" s="7"/>
      <c r="I137" s="5"/>
      <c r="J137" s="5"/>
      <c r="K137" s="118"/>
    </row>
    <row r="138" spans="1:11" x14ac:dyDescent="0.3">
      <c r="A138" s="5"/>
      <c r="B138" s="5"/>
      <c r="C138" s="5"/>
      <c r="D138" s="5"/>
      <c r="E138" s="7"/>
      <c r="F138" s="5"/>
      <c r="G138" s="5"/>
      <c r="H138" s="7"/>
      <c r="I138" s="5"/>
      <c r="J138" s="5"/>
      <c r="K138" s="118"/>
    </row>
    <row r="139" spans="1:11" x14ac:dyDescent="0.3">
      <c r="A139" s="5"/>
      <c r="B139" s="5"/>
      <c r="C139" s="5"/>
      <c r="D139" s="5"/>
      <c r="E139" s="7"/>
      <c r="F139" s="5"/>
      <c r="G139" s="5"/>
      <c r="H139" s="7"/>
      <c r="I139" s="5"/>
      <c r="J139" s="5"/>
      <c r="K139" s="118"/>
    </row>
    <row r="140" spans="1:11" x14ac:dyDescent="0.3">
      <c r="A140" s="5"/>
      <c r="B140" s="5"/>
      <c r="C140" s="5"/>
      <c r="D140" s="5"/>
      <c r="E140" s="7"/>
      <c r="F140" s="5"/>
      <c r="G140" s="5"/>
      <c r="H140" s="7"/>
      <c r="I140" s="5"/>
      <c r="J140" s="5"/>
      <c r="K140" s="118"/>
    </row>
    <row r="141" spans="1:11" x14ac:dyDescent="0.3">
      <c r="A141" s="5"/>
      <c r="B141" s="5"/>
      <c r="C141" s="5"/>
      <c r="D141" s="5"/>
      <c r="E141" s="7"/>
      <c r="F141" s="5"/>
      <c r="G141" s="5"/>
      <c r="H141" s="7"/>
      <c r="I141" s="5"/>
      <c r="J141" s="5"/>
      <c r="K141" s="118"/>
    </row>
    <row r="142" spans="1:11" x14ac:dyDescent="0.3">
      <c r="A142" s="5"/>
      <c r="B142" s="5"/>
      <c r="C142" s="5"/>
      <c r="D142" s="5"/>
      <c r="E142" s="7"/>
      <c r="F142" s="5"/>
      <c r="G142" s="5"/>
      <c r="H142" s="7"/>
      <c r="I142" s="5"/>
      <c r="J142" s="5"/>
      <c r="K142" s="118"/>
    </row>
    <row r="143" spans="1:11" x14ac:dyDescent="0.3">
      <c r="A143" s="5"/>
      <c r="B143" s="5"/>
      <c r="C143" s="5"/>
      <c r="D143" s="5"/>
      <c r="E143" s="7"/>
      <c r="F143" s="5"/>
      <c r="G143" s="5"/>
      <c r="H143" s="7"/>
      <c r="I143" s="5"/>
      <c r="J143" s="5"/>
      <c r="K143" s="118"/>
    </row>
    <row r="144" spans="1:11" x14ac:dyDescent="0.3">
      <c r="A144" s="5"/>
      <c r="B144" s="5"/>
      <c r="C144" s="5"/>
      <c r="D144" s="5"/>
      <c r="E144" s="7"/>
      <c r="F144" s="5"/>
      <c r="G144" s="5"/>
      <c r="H144" s="7"/>
      <c r="I144" s="5"/>
      <c r="J144" s="5"/>
      <c r="K144" s="118"/>
    </row>
    <row r="145" spans="1:11" x14ac:dyDescent="0.3">
      <c r="A145" s="5"/>
      <c r="B145" s="5"/>
      <c r="C145" s="5"/>
      <c r="D145" s="5"/>
      <c r="E145" s="7"/>
      <c r="F145" s="5"/>
      <c r="G145" s="5"/>
      <c r="H145" s="7"/>
      <c r="I145" s="5"/>
      <c r="J145" s="5"/>
      <c r="K145" s="118"/>
    </row>
    <row r="146" spans="1:11" x14ac:dyDescent="0.3">
      <c r="A146" s="5"/>
      <c r="B146" s="5"/>
      <c r="C146" s="5"/>
      <c r="D146" s="5"/>
      <c r="E146" s="7"/>
      <c r="F146" s="5"/>
      <c r="G146" s="5"/>
      <c r="H146" s="7"/>
      <c r="I146" s="5"/>
      <c r="J146" s="5"/>
      <c r="K146" s="118"/>
    </row>
    <row r="147" spans="1:11" x14ac:dyDescent="0.3">
      <c r="A147" s="5"/>
      <c r="B147" s="5"/>
      <c r="C147" s="5"/>
      <c r="D147" s="5"/>
      <c r="E147" s="7"/>
      <c r="F147" s="5"/>
      <c r="G147" s="5"/>
      <c r="H147" s="7"/>
      <c r="I147" s="5"/>
      <c r="J147" s="5"/>
      <c r="K147" s="118"/>
    </row>
    <row r="148" spans="1:11" x14ac:dyDescent="0.3">
      <c r="A148" s="5"/>
      <c r="B148" s="5"/>
      <c r="C148" s="5"/>
      <c r="D148" s="5"/>
      <c r="E148" s="7"/>
      <c r="F148" s="5"/>
      <c r="G148" s="5"/>
      <c r="H148" s="7"/>
      <c r="I148" s="5"/>
      <c r="J148" s="5"/>
      <c r="K148" s="118"/>
    </row>
    <row r="149" spans="1:11" x14ac:dyDescent="0.3">
      <c r="A149" s="5"/>
      <c r="B149" s="5"/>
      <c r="C149" s="5"/>
      <c r="D149" s="5"/>
      <c r="E149" s="7"/>
      <c r="F149" s="5"/>
      <c r="G149" s="5"/>
      <c r="H149" s="7"/>
      <c r="I149" s="5"/>
      <c r="J149" s="5"/>
      <c r="K149" s="118"/>
    </row>
    <row r="150" spans="1:11" x14ac:dyDescent="0.3">
      <c r="A150" s="5"/>
      <c r="B150" s="5"/>
      <c r="C150" s="5"/>
      <c r="D150" s="5"/>
      <c r="E150" s="7"/>
      <c r="F150" s="5"/>
      <c r="G150" s="5"/>
      <c r="H150" s="7"/>
      <c r="I150" s="5"/>
      <c r="J150" s="5"/>
      <c r="K150" s="118"/>
    </row>
    <row r="151" spans="1:11" x14ac:dyDescent="0.3">
      <c r="A151" s="5"/>
      <c r="B151" s="5"/>
      <c r="C151" s="5"/>
      <c r="D151" s="5"/>
      <c r="E151" s="7"/>
      <c r="F151" s="5"/>
      <c r="G151" s="5"/>
      <c r="H151" s="7"/>
      <c r="I151" s="5"/>
      <c r="J151" s="5"/>
      <c r="K151" s="118"/>
    </row>
    <row r="152" spans="1:11" x14ac:dyDescent="0.3">
      <c r="A152" s="5"/>
      <c r="B152" s="5"/>
      <c r="C152" s="5"/>
      <c r="D152" s="5"/>
      <c r="E152" s="7"/>
      <c r="F152" s="5"/>
      <c r="G152" s="5"/>
      <c r="H152" s="7"/>
      <c r="I152" s="5"/>
      <c r="J152" s="5"/>
      <c r="K152" s="118"/>
    </row>
    <row r="153" spans="1:11" x14ac:dyDescent="0.3">
      <c r="A153" s="5"/>
      <c r="B153" s="5"/>
      <c r="C153" s="5"/>
      <c r="D153" s="5"/>
      <c r="E153" s="7"/>
      <c r="F153" s="5"/>
      <c r="G153" s="5"/>
      <c r="H153" s="7"/>
      <c r="I153" s="5"/>
      <c r="J153" s="5"/>
      <c r="K153" s="118"/>
    </row>
    <row r="154" spans="1:11" x14ac:dyDescent="0.3">
      <c r="A154" s="5"/>
      <c r="B154" s="5"/>
      <c r="C154" s="5"/>
      <c r="D154" s="5"/>
      <c r="E154" s="7"/>
      <c r="F154" s="5"/>
      <c r="G154" s="5"/>
      <c r="H154" s="7"/>
      <c r="I154" s="5"/>
      <c r="J154" s="5"/>
      <c r="K154" s="118"/>
    </row>
    <row r="155" spans="1:11" x14ac:dyDescent="0.3">
      <c r="A155" s="5"/>
      <c r="B155" s="5"/>
      <c r="C155" s="5"/>
      <c r="D155" s="5"/>
      <c r="E155" s="7"/>
      <c r="F155" s="5"/>
      <c r="G155" s="5"/>
      <c r="H155" s="7"/>
      <c r="I155" s="5"/>
      <c r="J155" s="5"/>
      <c r="K155" s="118"/>
    </row>
    <row r="156" spans="1:11" x14ac:dyDescent="0.3">
      <c r="A156" s="5"/>
      <c r="B156" s="5"/>
      <c r="C156" s="5"/>
      <c r="D156" s="5"/>
      <c r="E156" s="7"/>
      <c r="F156" s="5"/>
      <c r="G156" s="5"/>
      <c r="H156" s="7"/>
      <c r="I156" s="5"/>
      <c r="J156" s="5"/>
      <c r="K156" s="118"/>
    </row>
    <row r="157" spans="1:11" x14ac:dyDescent="0.3">
      <c r="A157" s="5"/>
      <c r="B157" s="5"/>
      <c r="C157" s="5"/>
      <c r="D157" s="5"/>
      <c r="E157" s="7"/>
      <c r="F157" s="5"/>
      <c r="G157" s="5"/>
      <c r="H157" s="7"/>
      <c r="I157" s="5"/>
      <c r="J157" s="5"/>
      <c r="K157" s="118"/>
    </row>
    <row r="158" spans="1:11" x14ac:dyDescent="0.3">
      <c r="A158" s="5"/>
      <c r="B158" s="5"/>
      <c r="C158" s="5"/>
      <c r="D158" s="5"/>
      <c r="E158" s="7"/>
      <c r="F158" s="5"/>
      <c r="G158" s="5"/>
      <c r="H158" s="7"/>
      <c r="I158" s="5"/>
      <c r="J158" s="5"/>
      <c r="K158" s="118"/>
    </row>
    <row r="159" spans="1:11" x14ac:dyDescent="0.3">
      <c r="A159" s="5"/>
      <c r="B159" s="5"/>
      <c r="C159" s="5"/>
      <c r="D159" s="5"/>
      <c r="E159" s="7"/>
      <c r="F159" s="5"/>
      <c r="G159" s="5"/>
      <c r="H159" s="7"/>
      <c r="I159" s="5"/>
      <c r="J159" s="5"/>
      <c r="K159" s="118"/>
    </row>
    <row r="160" spans="1:11" x14ac:dyDescent="0.3">
      <c r="A160" s="5"/>
      <c r="B160" s="5"/>
      <c r="C160" s="5"/>
      <c r="D160" s="5"/>
      <c r="E160" s="7"/>
      <c r="F160" s="5"/>
      <c r="G160" s="5"/>
      <c r="H160" s="7"/>
      <c r="I160" s="5"/>
      <c r="J160" s="5"/>
      <c r="K160" s="118"/>
    </row>
    <row r="161" spans="1:11" x14ac:dyDescent="0.3">
      <c r="A161" s="5"/>
      <c r="B161" s="5"/>
      <c r="C161" s="5"/>
      <c r="D161" s="5"/>
      <c r="E161" s="7"/>
      <c r="F161" s="5"/>
      <c r="G161" s="5"/>
      <c r="H161" s="7"/>
      <c r="I161" s="5"/>
      <c r="J161" s="5"/>
      <c r="K161" s="118"/>
    </row>
    <row r="162" spans="1:11" x14ac:dyDescent="0.3">
      <c r="A162" s="5"/>
      <c r="B162" s="5"/>
      <c r="C162" s="5"/>
      <c r="D162" s="5"/>
      <c r="E162" s="7"/>
      <c r="F162" s="5"/>
      <c r="G162" s="5"/>
      <c r="H162" s="7"/>
      <c r="I162" s="5"/>
      <c r="J162" s="5"/>
      <c r="K162" s="118"/>
    </row>
    <row r="163" spans="1:11" x14ac:dyDescent="0.3">
      <c r="A163" s="5"/>
      <c r="B163" s="5"/>
      <c r="C163" s="5"/>
      <c r="D163" s="5"/>
      <c r="E163" s="7"/>
      <c r="F163" s="5"/>
      <c r="G163" s="5"/>
      <c r="H163" s="7"/>
      <c r="I163" s="5"/>
      <c r="J163" s="5"/>
      <c r="K163" s="118"/>
    </row>
    <row r="164" spans="1:11" x14ac:dyDescent="0.3">
      <c r="A164" s="5"/>
      <c r="B164" s="5"/>
      <c r="C164" s="5"/>
      <c r="D164" s="5"/>
      <c r="E164" s="7"/>
      <c r="F164" s="5"/>
      <c r="G164" s="5"/>
      <c r="H164" s="7"/>
      <c r="I164" s="5"/>
      <c r="J164" s="5"/>
      <c r="K164" s="118"/>
    </row>
    <row r="165" spans="1:11" x14ac:dyDescent="0.3">
      <c r="A165" s="5"/>
      <c r="B165" s="5"/>
      <c r="C165" s="5"/>
      <c r="D165" s="5"/>
      <c r="E165" s="7"/>
      <c r="F165" s="5"/>
      <c r="G165" s="5"/>
      <c r="H165" s="7"/>
      <c r="I165" s="5"/>
      <c r="J165" s="5"/>
      <c r="K165" s="118"/>
    </row>
    <row r="166" spans="1:11" x14ac:dyDescent="0.3">
      <c r="A166" s="5"/>
      <c r="B166" s="5"/>
      <c r="C166" s="5"/>
      <c r="D166" s="5"/>
      <c r="E166" s="7"/>
      <c r="F166" s="5"/>
      <c r="G166" s="5"/>
      <c r="H166" s="7"/>
      <c r="I166" s="5"/>
      <c r="J166" s="5"/>
      <c r="K166" s="118"/>
    </row>
    <row r="167" spans="1:11" x14ac:dyDescent="0.3">
      <c r="A167" s="5"/>
      <c r="B167" s="5"/>
      <c r="C167" s="5"/>
      <c r="D167" s="5"/>
      <c r="E167" s="7"/>
      <c r="F167" s="5"/>
      <c r="G167" s="5"/>
      <c r="H167" s="7"/>
      <c r="I167" s="5"/>
      <c r="J167" s="5"/>
      <c r="K167" s="118"/>
    </row>
    <row r="168" spans="1:11" x14ac:dyDescent="0.3">
      <c r="A168" s="5"/>
      <c r="B168" s="5"/>
      <c r="C168" s="5"/>
      <c r="D168" s="5"/>
      <c r="E168" s="7"/>
      <c r="F168" s="5"/>
      <c r="G168" s="5"/>
      <c r="H168" s="7"/>
      <c r="I168" s="5"/>
      <c r="J168" s="5"/>
      <c r="K168" s="118"/>
    </row>
    <row r="169" spans="1:11" x14ac:dyDescent="0.3">
      <c r="A169" s="5"/>
      <c r="B169" s="5"/>
      <c r="C169" s="5"/>
      <c r="D169" s="5"/>
      <c r="E169" s="7"/>
      <c r="F169" s="5"/>
      <c r="G169" s="5"/>
      <c r="H169" s="7"/>
      <c r="I169" s="5"/>
      <c r="J169" s="5"/>
      <c r="K169" s="118"/>
    </row>
    <row r="170" spans="1:11" x14ac:dyDescent="0.3">
      <c r="A170" s="5"/>
      <c r="B170" s="5"/>
      <c r="C170" s="5"/>
      <c r="D170" s="5"/>
      <c r="E170" s="7"/>
      <c r="F170" s="5"/>
      <c r="G170" s="5"/>
      <c r="H170" s="7"/>
      <c r="I170" s="5"/>
      <c r="J170" s="5"/>
      <c r="K170" s="118"/>
    </row>
    <row r="171" spans="1:11" x14ac:dyDescent="0.3">
      <c r="A171" s="5"/>
      <c r="B171" s="5"/>
      <c r="C171" s="5"/>
      <c r="D171" s="5"/>
      <c r="E171" s="7"/>
      <c r="F171" s="5"/>
      <c r="G171" s="5"/>
      <c r="H171" s="7"/>
      <c r="I171" s="5"/>
      <c r="J171" s="5"/>
      <c r="K171" s="118"/>
    </row>
    <row r="172" spans="1:11" x14ac:dyDescent="0.3">
      <c r="A172" s="5"/>
      <c r="B172" s="5"/>
      <c r="C172" s="5"/>
      <c r="D172" s="5"/>
      <c r="E172" s="7"/>
      <c r="F172" s="5"/>
      <c r="G172" s="5"/>
      <c r="H172" s="7"/>
      <c r="I172" s="5"/>
      <c r="J172" s="5"/>
      <c r="K172" s="118"/>
    </row>
    <row r="173" spans="1:11" x14ac:dyDescent="0.3">
      <c r="A173" s="5"/>
      <c r="B173" s="5"/>
      <c r="C173" s="5"/>
      <c r="D173" s="5"/>
      <c r="E173" s="7"/>
      <c r="F173" s="5"/>
      <c r="G173" s="5"/>
      <c r="H173" s="7"/>
      <c r="I173" s="5"/>
      <c r="J173" s="5"/>
      <c r="K173" s="118"/>
    </row>
    <row r="174" spans="1:11" x14ac:dyDescent="0.3">
      <c r="A174" s="5"/>
      <c r="B174" s="5"/>
      <c r="C174" s="5"/>
      <c r="D174" s="5"/>
      <c r="E174" s="7"/>
      <c r="F174" s="5"/>
      <c r="G174" s="5"/>
      <c r="H174" s="7"/>
      <c r="I174" s="5"/>
      <c r="J174" s="5"/>
      <c r="K174" s="118"/>
    </row>
    <row r="175" spans="1:11" x14ac:dyDescent="0.3">
      <c r="A175" s="5"/>
      <c r="B175" s="5"/>
      <c r="C175" s="5"/>
      <c r="D175" s="5"/>
      <c r="E175" s="7"/>
      <c r="F175" s="5"/>
      <c r="G175" s="5"/>
      <c r="H175" s="7"/>
      <c r="I175" s="5"/>
      <c r="J175" s="5"/>
      <c r="K175" s="118"/>
    </row>
    <row r="176" spans="1:11" x14ac:dyDescent="0.3">
      <c r="A176" s="5"/>
      <c r="B176" s="5"/>
      <c r="C176" s="5"/>
      <c r="D176" s="5"/>
      <c r="E176" s="7"/>
      <c r="F176" s="5"/>
      <c r="G176" s="5"/>
      <c r="H176" s="7"/>
      <c r="I176" s="5"/>
      <c r="J176" s="5"/>
      <c r="K176" s="118"/>
    </row>
    <row r="177" spans="1:11" x14ac:dyDescent="0.3">
      <c r="A177" s="5"/>
      <c r="B177" s="5"/>
      <c r="C177" s="5"/>
      <c r="D177" s="5"/>
      <c r="E177" s="7"/>
      <c r="F177" s="5"/>
      <c r="G177" s="5"/>
      <c r="H177" s="7"/>
      <c r="I177" s="5"/>
      <c r="J177" s="5"/>
      <c r="K177" s="118"/>
    </row>
    <row r="178" spans="1:11" x14ac:dyDescent="0.3">
      <c r="A178" s="5"/>
      <c r="B178" s="5"/>
      <c r="C178" s="5"/>
      <c r="D178" s="5"/>
      <c r="E178" s="7"/>
      <c r="F178" s="5"/>
      <c r="G178" s="5"/>
      <c r="H178" s="7"/>
      <c r="I178" s="5"/>
      <c r="J178" s="5"/>
      <c r="K178" s="118"/>
    </row>
    <row r="179" spans="1:11" x14ac:dyDescent="0.3">
      <c r="A179" s="5"/>
      <c r="B179" s="5"/>
      <c r="C179" s="5"/>
      <c r="D179" s="5"/>
      <c r="E179" s="7"/>
      <c r="F179" s="5"/>
      <c r="G179" s="5"/>
      <c r="H179" s="7"/>
      <c r="I179" s="5"/>
      <c r="J179" s="5"/>
      <c r="K179" s="118"/>
    </row>
    <row r="180" spans="1:11" x14ac:dyDescent="0.3">
      <c r="A180" s="5"/>
      <c r="B180" s="5"/>
      <c r="C180" s="5"/>
      <c r="D180" s="5"/>
      <c r="E180" s="7"/>
      <c r="F180" s="5"/>
      <c r="G180" s="5"/>
      <c r="H180" s="7"/>
      <c r="I180" s="5"/>
      <c r="J180" s="5"/>
      <c r="K180" s="118"/>
    </row>
    <row r="181" spans="1:11" x14ac:dyDescent="0.3">
      <c r="A181" s="5"/>
      <c r="B181" s="5"/>
      <c r="C181" s="5"/>
      <c r="D181" s="5"/>
      <c r="E181" s="7"/>
      <c r="F181" s="5"/>
      <c r="G181" s="5"/>
      <c r="H181" s="7"/>
      <c r="I181" s="5"/>
      <c r="J181" s="5"/>
      <c r="K181" s="118"/>
    </row>
    <row r="182" spans="1:11" x14ac:dyDescent="0.3">
      <c r="A182" s="5"/>
      <c r="B182" s="5"/>
      <c r="C182" s="5"/>
      <c r="D182" s="5"/>
      <c r="E182" s="7"/>
      <c r="F182" s="5"/>
      <c r="G182" s="5"/>
      <c r="H182" s="7"/>
      <c r="I182" s="5"/>
      <c r="J182" s="5"/>
      <c r="K182" s="118"/>
    </row>
    <row r="183" spans="1:11" x14ac:dyDescent="0.3">
      <c r="A183" s="5"/>
      <c r="B183" s="5"/>
      <c r="C183" s="5"/>
      <c r="D183" s="5"/>
      <c r="E183" s="7"/>
      <c r="F183" s="5"/>
      <c r="G183" s="5"/>
      <c r="H183" s="7"/>
      <c r="I183" s="5"/>
      <c r="J183" s="5"/>
      <c r="K183" s="118"/>
    </row>
    <row r="184" spans="1:11" x14ac:dyDescent="0.3">
      <c r="A184" s="5"/>
      <c r="B184" s="5"/>
      <c r="C184" s="5"/>
      <c r="D184" s="5"/>
      <c r="E184" s="7"/>
      <c r="F184" s="5"/>
      <c r="G184" s="5"/>
      <c r="H184" s="7"/>
      <c r="I184" s="5"/>
      <c r="J184" s="5"/>
      <c r="K184" s="118"/>
    </row>
    <row r="185" spans="1:11" x14ac:dyDescent="0.3">
      <c r="A185" s="5"/>
      <c r="B185" s="5"/>
      <c r="C185" s="5"/>
      <c r="D185" s="5"/>
      <c r="E185" s="7"/>
      <c r="F185" s="5"/>
      <c r="G185" s="5"/>
      <c r="H185" s="7"/>
      <c r="I185" s="5"/>
      <c r="J185" s="5"/>
      <c r="K185" s="118"/>
    </row>
    <row r="186" spans="1:11" x14ac:dyDescent="0.3">
      <c r="A186" s="5"/>
      <c r="B186" s="5"/>
      <c r="C186" s="5"/>
      <c r="D186" s="5"/>
      <c r="E186" s="7"/>
      <c r="F186" s="5"/>
      <c r="G186" s="5"/>
      <c r="H186" s="7"/>
      <c r="I186" s="5"/>
      <c r="J186" s="5"/>
      <c r="K186" s="118"/>
    </row>
    <row r="187" spans="1:11" x14ac:dyDescent="0.3">
      <c r="A187" s="5"/>
      <c r="B187" s="5"/>
      <c r="C187" s="5"/>
      <c r="D187" s="5"/>
      <c r="E187" s="7"/>
      <c r="F187" s="5"/>
      <c r="G187" s="5"/>
      <c r="H187" s="7"/>
      <c r="I187" s="5"/>
      <c r="J187" s="5"/>
      <c r="K187" s="118"/>
    </row>
    <row r="188" spans="1:11" x14ac:dyDescent="0.3">
      <c r="A188" s="5"/>
      <c r="B188" s="5"/>
      <c r="C188" s="5"/>
      <c r="D188" s="5"/>
      <c r="E188" s="7"/>
      <c r="F188" s="5"/>
      <c r="G188" s="5"/>
      <c r="H188" s="7"/>
      <c r="I188" s="5"/>
      <c r="J188" s="5"/>
      <c r="K188" s="118"/>
    </row>
    <row r="189" spans="1:11" x14ac:dyDescent="0.3">
      <c r="A189" s="5"/>
      <c r="B189" s="5"/>
      <c r="C189" s="5"/>
      <c r="D189" s="5"/>
      <c r="E189" s="7"/>
      <c r="F189" s="5"/>
      <c r="G189" s="5"/>
      <c r="H189" s="7"/>
      <c r="I189" s="5"/>
      <c r="J189" s="5"/>
      <c r="K189" s="118"/>
    </row>
    <row r="190" spans="1:11" x14ac:dyDescent="0.3">
      <c r="A190" s="5"/>
      <c r="B190" s="5"/>
      <c r="C190" s="5"/>
      <c r="D190" s="5"/>
      <c r="E190" s="7"/>
      <c r="F190" s="5"/>
      <c r="G190" s="5"/>
      <c r="H190" s="7"/>
      <c r="I190" s="5"/>
      <c r="J190" s="5"/>
      <c r="K190" s="118"/>
    </row>
    <row r="191" spans="1:11" x14ac:dyDescent="0.3">
      <c r="A191" s="5"/>
      <c r="B191" s="5"/>
      <c r="C191" s="5"/>
      <c r="D191" s="5"/>
      <c r="E191" s="7"/>
      <c r="F191" s="5"/>
      <c r="G191" s="5"/>
      <c r="H191" s="7"/>
      <c r="I191" s="5"/>
      <c r="J191" s="5"/>
      <c r="K191" s="118"/>
    </row>
    <row r="192" spans="1:11" x14ac:dyDescent="0.3">
      <c r="A192" s="5"/>
      <c r="B192" s="5"/>
      <c r="C192" s="5"/>
      <c r="D192" s="5"/>
      <c r="E192" s="7"/>
      <c r="F192" s="5"/>
      <c r="G192" s="5"/>
      <c r="H192" s="7"/>
      <c r="I192" s="5"/>
      <c r="J192" s="5"/>
      <c r="K192" s="118"/>
    </row>
    <row r="193" spans="1:11" x14ac:dyDescent="0.3">
      <c r="A193" s="5"/>
      <c r="B193" s="5"/>
      <c r="C193" s="5"/>
      <c r="D193" s="5"/>
      <c r="E193" s="7"/>
      <c r="F193" s="5"/>
      <c r="G193" s="5"/>
      <c r="H193" s="7"/>
      <c r="I193" s="5"/>
      <c r="J193" s="5"/>
      <c r="K193" s="118"/>
    </row>
    <row r="194" spans="1:11" x14ac:dyDescent="0.3">
      <c r="A194" s="5"/>
      <c r="B194" s="5"/>
      <c r="C194" s="5"/>
      <c r="D194" s="5"/>
      <c r="E194" s="7"/>
      <c r="F194" s="5"/>
      <c r="G194" s="5"/>
      <c r="H194" s="7"/>
      <c r="I194" s="5"/>
      <c r="J194" s="5"/>
      <c r="K194" s="118"/>
    </row>
    <row r="195" spans="1:11" x14ac:dyDescent="0.3">
      <c r="A195" s="5"/>
      <c r="B195" s="5"/>
      <c r="C195" s="5"/>
      <c r="D195" s="5"/>
      <c r="E195" s="7"/>
      <c r="F195" s="5"/>
      <c r="G195" s="5"/>
      <c r="H195" s="7"/>
      <c r="I195" s="5"/>
      <c r="J195" s="5"/>
      <c r="K195" s="118"/>
    </row>
    <row r="196" spans="1:11" x14ac:dyDescent="0.3">
      <c r="A196" s="5"/>
      <c r="B196" s="5"/>
      <c r="C196" s="5"/>
      <c r="D196" s="5"/>
      <c r="E196" s="7"/>
      <c r="F196" s="5"/>
      <c r="G196" s="5"/>
      <c r="H196" s="7"/>
      <c r="I196" s="5"/>
      <c r="J196" s="5"/>
      <c r="K196" s="118"/>
    </row>
    <row r="197" spans="1:11" x14ac:dyDescent="0.3">
      <c r="A197" s="5"/>
      <c r="B197" s="5"/>
      <c r="C197" s="5"/>
      <c r="D197" s="5"/>
      <c r="E197" s="7"/>
      <c r="F197" s="5"/>
      <c r="G197" s="5"/>
      <c r="H197" s="7"/>
      <c r="I197" s="5"/>
      <c r="J197" s="5"/>
      <c r="K197" s="118"/>
    </row>
    <row r="198" spans="1:11" x14ac:dyDescent="0.3">
      <c r="A198" s="5"/>
      <c r="B198" s="5"/>
      <c r="C198" s="5"/>
      <c r="D198" s="5"/>
      <c r="E198" s="7"/>
      <c r="F198" s="5"/>
      <c r="G198" s="5"/>
      <c r="H198" s="7"/>
      <c r="I198" s="5"/>
      <c r="J198" s="5"/>
      <c r="K198" s="118"/>
    </row>
    <row r="199" spans="1:11" x14ac:dyDescent="0.3">
      <c r="A199" s="5"/>
      <c r="B199" s="5"/>
      <c r="C199" s="5"/>
      <c r="D199" s="5"/>
      <c r="E199" s="7"/>
      <c r="F199" s="5"/>
      <c r="G199" s="5"/>
      <c r="H199" s="7"/>
      <c r="I199" s="5"/>
      <c r="J199" s="5"/>
      <c r="K199" s="118"/>
    </row>
    <row r="200" spans="1:11" x14ac:dyDescent="0.3">
      <c r="A200" s="5"/>
      <c r="B200" s="5"/>
      <c r="C200" s="5"/>
      <c r="D200" s="5"/>
      <c r="E200" s="7"/>
      <c r="F200" s="5"/>
      <c r="G200" s="5"/>
      <c r="H200" s="7"/>
      <c r="I200" s="5"/>
      <c r="J200" s="5"/>
      <c r="K200" s="118"/>
    </row>
    <row r="201" spans="1:11" x14ac:dyDescent="0.3">
      <c r="A201" s="5"/>
      <c r="B201" s="5"/>
      <c r="C201" s="5"/>
      <c r="D201" s="5"/>
      <c r="E201" s="7"/>
      <c r="F201" s="5"/>
      <c r="G201" s="5"/>
      <c r="H201" s="7"/>
      <c r="I201" s="5"/>
      <c r="J201" s="5"/>
      <c r="K201" s="118"/>
    </row>
    <row r="202" spans="1:11" x14ac:dyDescent="0.3">
      <c r="A202" s="5"/>
      <c r="B202" s="5"/>
      <c r="C202" s="5"/>
      <c r="D202" s="5"/>
      <c r="E202" s="7"/>
      <c r="F202" s="5"/>
      <c r="G202" s="5"/>
      <c r="H202" s="7"/>
      <c r="I202" s="5"/>
      <c r="J202" s="5"/>
      <c r="K202" s="118"/>
    </row>
    <row r="203" spans="1:11" x14ac:dyDescent="0.3">
      <c r="A203" s="5"/>
      <c r="B203" s="5"/>
      <c r="C203" s="5"/>
      <c r="D203" s="5"/>
      <c r="E203" s="7"/>
      <c r="F203" s="5"/>
      <c r="G203" s="5"/>
      <c r="H203" s="7"/>
      <c r="I203" s="5"/>
      <c r="J203" s="5"/>
      <c r="K203" s="118"/>
    </row>
    <row r="204" spans="1:11" x14ac:dyDescent="0.3">
      <c r="A204" s="5"/>
      <c r="B204" s="5"/>
      <c r="C204" s="5"/>
      <c r="D204" s="5"/>
      <c r="E204" s="7"/>
      <c r="F204" s="5"/>
      <c r="G204" s="5"/>
      <c r="H204" s="7"/>
      <c r="I204" s="5"/>
      <c r="J204" s="5"/>
      <c r="K204" s="118"/>
    </row>
    <row r="205" spans="1:11" x14ac:dyDescent="0.3">
      <c r="A205" s="5"/>
      <c r="B205" s="5"/>
      <c r="C205" s="5"/>
      <c r="D205" s="5"/>
      <c r="E205" s="7"/>
      <c r="F205" s="5"/>
      <c r="G205" s="5"/>
      <c r="H205" s="7"/>
      <c r="I205" s="5"/>
      <c r="J205" s="5"/>
      <c r="K205" s="118"/>
    </row>
    <row r="206" spans="1:11" x14ac:dyDescent="0.3">
      <c r="A206" s="5"/>
      <c r="B206" s="5"/>
      <c r="C206" s="5"/>
      <c r="D206" s="5"/>
      <c r="E206" s="7"/>
      <c r="F206" s="5"/>
      <c r="G206" s="5"/>
      <c r="H206" s="7"/>
      <c r="I206" s="5"/>
      <c r="J206" s="5"/>
      <c r="K206" s="118"/>
    </row>
    <row r="207" spans="1:11" x14ac:dyDescent="0.3">
      <c r="A207" s="5"/>
      <c r="B207" s="5"/>
      <c r="C207" s="5"/>
      <c r="D207" s="5"/>
      <c r="E207" s="7"/>
      <c r="F207" s="5"/>
      <c r="G207" s="5"/>
      <c r="H207" s="7"/>
      <c r="I207" s="5"/>
      <c r="J207" s="5"/>
      <c r="K207" s="118"/>
    </row>
    <row r="208" spans="1:11" x14ac:dyDescent="0.3">
      <c r="A208" s="5"/>
      <c r="B208" s="5"/>
      <c r="C208" s="5"/>
      <c r="D208" s="5"/>
      <c r="E208" s="7"/>
      <c r="F208" s="5"/>
      <c r="G208" s="5"/>
      <c r="H208" s="7"/>
      <c r="I208" s="5"/>
      <c r="J208" s="5"/>
      <c r="K208" s="118"/>
    </row>
    <row r="209" spans="1:11" x14ac:dyDescent="0.3">
      <c r="A209" s="5"/>
      <c r="B209" s="5"/>
      <c r="C209" s="5"/>
      <c r="D209" s="5"/>
      <c r="E209" s="7"/>
      <c r="F209" s="5"/>
      <c r="G209" s="5"/>
      <c r="H209" s="7"/>
      <c r="I209" s="5"/>
      <c r="J209" s="5"/>
      <c r="K209" s="118"/>
    </row>
    <row r="210" spans="1:11" x14ac:dyDescent="0.3">
      <c r="A210" s="5"/>
      <c r="B210" s="5"/>
      <c r="C210" s="5"/>
      <c r="D210" s="5"/>
      <c r="E210" s="7"/>
      <c r="F210" s="5"/>
      <c r="G210" s="5"/>
      <c r="H210" s="7"/>
      <c r="I210" s="5"/>
      <c r="J210" s="5"/>
      <c r="K210" s="118"/>
    </row>
    <row r="211" spans="1:11" x14ac:dyDescent="0.3">
      <c r="A211" s="5"/>
      <c r="B211" s="5"/>
      <c r="C211" s="5"/>
      <c r="D211" s="5"/>
      <c r="E211" s="7"/>
      <c r="F211" s="5"/>
      <c r="G211" s="5"/>
      <c r="H211" s="7"/>
      <c r="I211" s="5"/>
      <c r="J211" s="5"/>
      <c r="K211" s="118"/>
    </row>
    <row r="212" spans="1:11" x14ac:dyDescent="0.3">
      <c r="A212" s="5"/>
      <c r="B212" s="5"/>
      <c r="C212" s="5"/>
      <c r="D212" s="5"/>
      <c r="E212" s="7"/>
      <c r="F212" s="5"/>
      <c r="G212" s="5"/>
      <c r="H212" s="7"/>
      <c r="I212" s="5"/>
      <c r="J212" s="5"/>
      <c r="K212" s="118"/>
    </row>
    <row r="213" spans="1:11" x14ac:dyDescent="0.3">
      <c r="A213" s="5"/>
      <c r="B213" s="5"/>
      <c r="C213" s="5"/>
      <c r="D213" s="5"/>
      <c r="E213" s="7"/>
      <c r="F213" s="5"/>
      <c r="G213" s="5"/>
      <c r="H213" s="7"/>
      <c r="I213" s="5"/>
      <c r="J213" s="5"/>
      <c r="K213" s="118"/>
    </row>
    <row r="214" spans="1:11" x14ac:dyDescent="0.3">
      <c r="A214" s="5"/>
      <c r="B214" s="5"/>
      <c r="C214" s="5"/>
      <c r="D214" s="5"/>
      <c r="E214" s="7"/>
      <c r="F214" s="5"/>
      <c r="G214" s="5"/>
      <c r="H214" s="7"/>
      <c r="I214" s="5"/>
      <c r="J214" s="5"/>
      <c r="K214" s="118"/>
    </row>
    <row r="215" spans="1:11" x14ac:dyDescent="0.3">
      <c r="A215" s="5"/>
      <c r="B215" s="5"/>
      <c r="C215" s="5"/>
      <c r="D215" s="5"/>
      <c r="E215" s="7"/>
      <c r="F215" s="5"/>
      <c r="G215" s="5"/>
      <c r="H215" s="7"/>
      <c r="I215" s="5"/>
      <c r="J215" s="5"/>
      <c r="K215" s="118"/>
    </row>
    <row r="216" spans="1:11" x14ac:dyDescent="0.3">
      <c r="A216" s="5"/>
      <c r="B216" s="5"/>
      <c r="C216" s="5"/>
      <c r="D216" s="5"/>
      <c r="E216" s="7"/>
      <c r="F216" s="5"/>
      <c r="G216" s="5"/>
      <c r="H216" s="7"/>
      <c r="I216" s="5"/>
      <c r="J216" s="5"/>
      <c r="K216" s="118"/>
    </row>
    <row r="217" spans="1:11" x14ac:dyDescent="0.3">
      <c r="A217" s="5"/>
      <c r="B217" s="5"/>
      <c r="C217" s="5"/>
      <c r="D217" s="5"/>
      <c r="E217" s="7"/>
      <c r="F217" s="5"/>
      <c r="G217" s="5"/>
      <c r="H217" s="7"/>
      <c r="I217" s="5"/>
      <c r="J217" s="5"/>
      <c r="K217" s="118"/>
    </row>
    <row r="218" spans="1:11" x14ac:dyDescent="0.3">
      <c r="A218" s="5"/>
      <c r="B218" s="5"/>
      <c r="C218" s="5"/>
      <c r="D218" s="5"/>
      <c r="E218" s="7"/>
      <c r="F218" s="5"/>
      <c r="G218" s="5"/>
      <c r="H218" s="7"/>
      <c r="I218" s="5"/>
      <c r="J218" s="5"/>
      <c r="K218" s="118"/>
    </row>
    <row r="219" spans="1:11" x14ac:dyDescent="0.3">
      <c r="A219" s="5"/>
      <c r="B219" s="5"/>
      <c r="C219" s="5"/>
      <c r="D219" s="5"/>
      <c r="E219" s="7"/>
      <c r="F219" s="5"/>
      <c r="G219" s="5"/>
      <c r="H219" s="7"/>
      <c r="I219" s="5"/>
      <c r="J219" s="5"/>
      <c r="K219" s="118"/>
    </row>
    <row r="220" spans="1:11" x14ac:dyDescent="0.3">
      <c r="A220" s="5"/>
      <c r="B220" s="5"/>
      <c r="C220" s="5"/>
      <c r="D220" s="5"/>
      <c r="E220" s="7"/>
      <c r="F220" s="5"/>
      <c r="G220" s="5"/>
      <c r="H220" s="7"/>
      <c r="I220" s="5"/>
      <c r="J220" s="5"/>
      <c r="K220" s="118"/>
    </row>
    <row r="221" spans="1:11" x14ac:dyDescent="0.3">
      <c r="A221" s="5"/>
      <c r="B221" s="5"/>
      <c r="C221" s="5"/>
      <c r="D221" s="5"/>
      <c r="E221" s="7"/>
      <c r="F221" s="5"/>
      <c r="G221" s="5"/>
      <c r="H221" s="7"/>
      <c r="I221" s="5"/>
      <c r="J221" s="5"/>
      <c r="K221" s="118"/>
    </row>
    <row r="222" spans="1:11" x14ac:dyDescent="0.3">
      <c r="A222" s="5"/>
      <c r="B222" s="5"/>
      <c r="C222" s="5"/>
      <c r="D222" s="5"/>
      <c r="E222" s="7"/>
      <c r="F222" s="5"/>
      <c r="G222" s="5"/>
      <c r="H222" s="7"/>
      <c r="I222" s="5"/>
      <c r="J222" s="5"/>
      <c r="K222" s="118"/>
    </row>
    <row r="223" spans="1:11" x14ac:dyDescent="0.3">
      <c r="A223" s="5"/>
      <c r="B223" s="5"/>
      <c r="C223" s="5"/>
      <c r="D223" s="5"/>
      <c r="E223" s="7"/>
      <c r="F223" s="5"/>
      <c r="G223" s="5"/>
      <c r="H223" s="7"/>
      <c r="I223" s="5"/>
      <c r="J223" s="5"/>
      <c r="K223" s="118"/>
    </row>
    <row r="224" spans="1:11" x14ac:dyDescent="0.3">
      <c r="A224" s="5"/>
      <c r="B224" s="5"/>
      <c r="C224" s="5"/>
      <c r="D224" s="5"/>
      <c r="E224" s="7"/>
      <c r="F224" s="5"/>
      <c r="G224" s="5"/>
      <c r="H224" s="7"/>
      <c r="I224" s="5"/>
      <c r="J224" s="5"/>
      <c r="K224" s="118"/>
    </row>
    <row r="225" spans="1:11" x14ac:dyDescent="0.3">
      <c r="A225" s="5"/>
      <c r="B225" s="5"/>
      <c r="C225" s="5"/>
      <c r="D225" s="5"/>
      <c r="E225" s="7"/>
      <c r="F225" s="5"/>
      <c r="G225" s="5"/>
      <c r="H225" s="7"/>
      <c r="I225" s="5"/>
      <c r="J225" s="5"/>
      <c r="K225" s="118"/>
    </row>
    <row r="226" spans="1:11" x14ac:dyDescent="0.3">
      <c r="A226" s="5"/>
      <c r="B226" s="5"/>
      <c r="C226" s="5"/>
      <c r="D226" s="5"/>
      <c r="E226" s="7"/>
      <c r="F226" s="5"/>
      <c r="G226" s="5"/>
      <c r="H226" s="7"/>
      <c r="I226" s="5"/>
      <c r="J226" s="5"/>
      <c r="K226" s="118"/>
    </row>
    <row r="227" spans="1:11" x14ac:dyDescent="0.3">
      <c r="A227" s="5"/>
      <c r="B227" s="5"/>
      <c r="C227" s="5"/>
      <c r="D227" s="5"/>
      <c r="E227" s="7"/>
      <c r="F227" s="5"/>
      <c r="G227" s="5"/>
      <c r="H227" s="7"/>
      <c r="I227" s="5"/>
      <c r="J227" s="5"/>
      <c r="K227" s="118"/>
    </row>
    <row r="228" spans="1:11" x14ac:dyDescent="0.3">
      <c r="A228" s="5"/>
      <c r="B228" s="5"/>
      <c r="C228" s="5"/>
      <c r="D228" s="5"/>
      <c r="E228" s="7"/>
      <c r="F228" s="5"/>
      <c r="G228" s="5"/>
      <c r="H228" s="7"/>
      <c r="I228" s="5"/>
      <c r="J228" s="5"/>
      <c r="K228" s="118"/>
    </row>
    <row r="229" spans="1:11" x14ac:dyDescent="0.3">
      <c r="A229" s="5"/>
      <c r="B229" s="5"/>
      <c r="C229" s="5"/>
      <c r="D229" s="5"/>
      <c r="E229" s="7"/>
      <c r="F229" s="5"/>
      <c r="G229" s="5"/>
      <c r="H229" s="7"/>
      <c r="I229" s="5"/>
      <c r="J229" s="5"/>
      <c r="K229" s="118"/>
    </row>
    <row r="230" spans="1:11" x14ac:dyDescent="0.3">
      <c r="A230" s="5"/>
      <c r="B230" s="5"/>
      <c r="C230" s="5"/>
      <c r="D230" s="5"/>
      <c r="E230" s="7"/>
      <c r="F230" s="5"/>
      <c r="G230" s="5"/>
      <c r="H230" s="7"/>
      <c r="I230" s="5"/>
      <c r="J230" s="5"/>
      <c r="K230" s="118"/>
    </row>
    <row r="231" spans="1:11" x14ac:dyDescent="0.3">
      <c r="A231" s="5"/>
      <c r="B231" s="5"/>
      <c r="C231" s="5"/>
      <c r="D231" s="5"/>
      <c r="E231" s="7"/>
      <c r="F231" s="5"/>
      <c r="G231" s="5"/>
      <c r="H231" s="7"/>
      <c r="I231" s="5"/>
      <c r="J231" s="5"/>
      <c r="K231" s="118"/>
    </row>
    <row r="232" spans="1:11" x14ac:dyDescent="0.3">
      <c r="A232" s="5"/>
      <c r="B232" s="5"/>
      <c r="C232" s="5"/>
      <c r="D232" s="5"/>
      <c r="E232" s="7"/>
      <c r="F232" s="5"/>
      <c r="G232" s="5"/>
      <c r="H232" s="7"/>
      <c r="I232" s="5"/>
      <c r="J232" s="5"/>
      <c r="K232" s="118"/>
    </row>
    <row r="233" spans="1:11" x14ac:dyDescent="0.3">
      <c r="A233" s="5"/>
      <c r="B233" s="5"/>
      <c r="C233" s="5"/>
      <c r="D233" s="5"/>
      <c r="E233" s="7"/>
      <c r="F233" s="5"/>
      <c r="G233" s="5"/>
      <c r="H233" s="7"/>
      <c r="I233" s="5"/>
      <c r="J233" s="5"/>
      <c r="K233" s="118"/>
    </row>
    <row r="234" spans="1:11" x14ac:dyDescent="0.3">
      <c r="A234" s="5"/>
      <c r="B234" s="5"/>
      <c r="C234" s="5"/>
      <c r="D234" s="5"/>
      <c r="E234" s="7"/>
      <c r="F234" s="5"/>
      <c r="G234" s="5"/>
      <c r="H234" s="7"/>
      <c r="I234" s="5"/>
      <c r="J234" s="5"/>
      <c r="K234" s="118"/>
    </row>
    <row r="235" spans="1:11" x14ac:dyDescent="0.3">
      <c r="A235" s="5"/>
      <c r="B235" s="5"/>
      <c r="C235" s="5"/>
      <c r="D235" s="5"/>
      <c r="E235" s="7"/>
      <c r="F235" s="5"/>
      <c r="G235" s="5"/>
      <c r="H235" s="7"/>
      <c r="I235" s="5"/>
      <c r="J235" s="5"/>
      <c r="K235" s="118"/>
    </row>
    <row r="236" spans="1:11" x14ac:dyDescent="0.3">
      <c r="A236" s="5"/>
      <c r="B236" s="5"/>
      <c r="C236" s="5"/>
      <c r="D236" s="5"/>
      <c r="E236" s="7"/>
      <c r="F236" s="5"/>
      <c r="G236" s="5"/>
      <c r="H236" s="7"/>
      <c r="I236" s="5"/>
      <c r="J236" s="5"/>
      <c r="K236" s="118"/>
    </row>
    <row r="237" spans="1:11" x14ac:dyDescent="0.3">
      <c r="A237" s="5"/>
      <c r="B237" s="5"/>
      <c r="C237" s="5"/>
      <c r="D237" s="5"/>
      <c r="E237" s="7"/>
      <c r="F237" s="5"/>
      <c r="G237" s="5"/>
      <c r="H237" s="7"/>
      <c r="I237" s="5"/>
      <c r="J237" s="5"/>
      <c r="K237" s="118"/>
    </row>
    <row r="238" spans="1:11" x14ac:dyDescent="0.3">
      <c r="A238" s="5"/>
      <c r="B238" s="5"/>
      <c r="C238" s="5"/>
      <c r="D238" s="5"/>
      <c r="E238" s="7"/>
      <c r="F238" s="5"/>
      <c r="G238" s="5"/>
      <c r="H238" s="7"/>
      <c r="I238" s="5"/>
      <c r="J238" s="5"/>
      <c r="K238" s="118"/>
    </row>
    <row r="239" spans="1:11" x14ac:dyDescent="0.3">
      <c r="A239" s="5"/>
      <c r="B239" s="5"/>
      <c r="C239" s="5"/>
      <c r="D239" s="5"/>
      <c r="E239" s="7"/>
      <c r="F239" s="5"/>
      <c r="G239" s="5"/>
      <c r="H239" s="7"/>
      <c r="I239" s="5"/>
      <c r="J239" s="5"/>
      <c r="K239" s="118"/>
    </row>
    <row r="240" spans="1:11" x14ac:dyDescent="0.3">
      <c r="A240" s="5"/>
      <c r="B240" s="5"/>
      <c r="C240" s="5"/>
      <c r="D240" s="5"/>
      <c r="E240" s="7"/>
      <c r="F240" s="5"/>
      <c r="G240" s="5"/>
      <c r="H240" s="7"/>
      <c r="I240" s="5"/>
      <c r="J240" s="5"/>
      <c r="K240" s="118"/>
    </row>
    <row r="241" spans="1:11" x14ac:dyDescent="0.3">
      <c r="A241" s="5"/>
      <c r="B241" s="5"/>
      <c r="C241" s="5"/>
      <c r="D241" s="5"/>
      <c r="E241" s="7"/>
      <c r="F241" s="5"/>
      <c r="G241" s="5"/>
      <c r="H241" s="7"/>
      <c r="I241" s="5"/>
      <c r="J241" s="5"/>
      <c r="K241" s="118"/>
    </row>
    <row r="242" spans="1:11" x14ac:dyDescent="0.3">
      <c r="A242" s="5"/>
      <c r="B242" s="5"/>
      <c r="C242" s="5"/>
      <c r="D242" s="5"/>
      <c r="E242" s="7"/>
      <c r="F242" s="5"/>
      <c r="G242" s="5"/>
      <c r="H242" s="7"/>
      <c r="I242" s="5"/>
      <c r="J242" s="5"/>
      <c r="K242" s="118"/>
    </row>
    <row r="243" spans="1:11" x14ac:dyDescent="0.3">
      <c r="A243" s="5"/>
      <c r="B243" s="5"/>
      <c r="C243" s="5"/>
      <c r="D243" s="5"/>
      <c r="E243" s="7"/>
      <c r="F243" s="5"/>
      <c r="G243" s="5"/>
      <c r="H243" s="7"/>
      <c r="I243" s="5"/>
      <c r="J243" s="5"/>
      <c r="K243" s="118"/>
    </row>
    <row r="244" spans="1:11" x14ac:dyDescent="0.3">
      <c r="A244" s="5"/>
      <c r="B244" s="5"/>
      <c r="C244" s="5"/>
      <c r="D244" s="5"/>
      <c r="E244" s="7"/>
      <c r="F244" s="5"/>
      <c r="G244" s="5"/>
      <c r="H244" s="7"/>
      <c r="I244" s="5"/>
      <c r="J244" s="5"/>
      <c r="K244" s="118"/>
    </row>
    <row r="245" spans="1:11" x14ac:dyDescent="0.3">
      <c r="A245" s="5"/>
      <c r="B245" s="5"/>
      <c r="C245" s="5"/>
      <c r="D245" s="5"/>
      <c r="E245" s="7"/>
      <c r="F245" s="5"/>
      <c r="G245" s="5"/>
      <c r="H245" s="7"/>
      <c r="I245" s="5"/>
      <c r="J245" s="5"/>
      <c r="K245" s="118"/>
    </row>
    <row r="246" spans="1:11" x14ac:dyDescent="0.3">
      <c r="A246" s="5"/>
      <c r="B246" s="5"/>
      <c r="C246" s="5"/>
      <c r="D246" s="5"/>
      <c r="E246" s="7"/>
      <c r="F246" s="5"/>
      <c r="G246" s="5"/>
      <c r="H246" s="7"/>
      <c r="I246" s="5"/>
      <c r="J246" s="5"/>
      <c r="K246" s="118"/>
    </row>
    <row r="247" spans="1:11" x14ac:dyDescent="0.3">
      <c r="A247" s="5"/>
      <c r="B247" s="5"/>
      <c r="C247" s="5"/>
      <c r="D247" s="5"/>
      <c r="E247" s="7"/>
      <c r="F247" s="5"/>
      <c r="G247" s="5"/>
      <c r="H247" s="7"/>
      <c r="I247" s="5"/>
      <c r="J247" s="5"/>
      <c r="K247" s="118"/>
    </row>
    <row r="248" spans="1:11" x14ac:dyDescent="0.3">
      <c r="A248" s="5"/>
      <c r="B248" s="5"/>
      <c r="C248" s="5"/>
      <c r="D248" s="5"/>
      <c r="E248" s="7"/>
      <c r="F248" s="5"/>
      <c r="G248" s="5"/>
      <c r="H248" s="7"/>
      <c r="I248" s="5"/>
      <c r="J248" s="5"/>
      <c r="K248" s="118"/>
    </row>
    <row r="249" spans="1:11" x14ac:dyDescent="0.3">
      <c r="A249" s="5"/>
      <c r="B249" s="5"/>
      <c r="C249" s="5"/>
      <c r="D249" s="5"/>
      <c r="E249" s="7"/>
      <c r="F249" s="5"/>
      <c r="G249" s="5"/>
      <c r="H249" s="7"/>
      <c r="I249" s="5"/>
      <c r="J249" s="5"/>
      <c r="K249" s="118"/>
    </row>
    <row r="250" spans="1:11" x14ac:dyDescent="0.3">
      <c r="A250" s="5"/>
      <c r="B250" s="5"/>
      <c r="C250" s="5"/>
      <c r="D250" s="5"/>
      <c r="E250" s="7"/>
      <c r="F250" s="5"/>
      <c r="G250" s="5"/>
      <c r="H250" s="7"/>
      <c r="I250" s="5"/>
      <c r="J250" s="5"/>
      <c r="K250" s="118"/>
    </row>
    <row r="251" spans="1:11" x14ac:dyDescent="0.3">
      <c r="A251" s="5"/>
      <c r="B251" s="5"/>
      <c r="C251" s="5"/>
      <c r="D251" s="5"/>
      <c r="E251" s="7"/>
      <c r="F251" s="5"/>
      <c r="G251" s="5"/>
      <c r="H251" s="7"/>
      <c r="I251" s="5"/>
      <c r="J251" s="5"/>
      <c r="K251" s="118"/>
    </row>
    <row r="252" spans="1:11" x14ac:dyDescent="0.3">
      <c r="A252" s="5"/>
      <c r="B252" s="5"/>
      <c r="C252" s="5"/>
      <c r="D252" s="5"/>
      <c r="E252" s="7"/>
      <c r="F252" s="5"/>
      <c r="G252" s="5"/>
      <c r="H252" s="7"/>
      <c r="I252" s="5"/>
      <c r="J252" s="5"/>
      <c r="K252" s="118"/>
    </row>
    <row r="253" spans="1:11" x14ac:dyDescent="0.3">
      <c r="A253" s="5"/>
      <c r="B253" s="5"/>
      <c r="C253" s="5"/>
      <c r="D253" s="5"/>
      <c r="E253" s="7"/>
      <c r="F253" s="5"/>
      <c r="G253" s="5"/>
      <c r="H253" s="7"/>
      <c r="I253" s="5"/>
      <c r="J253" s="5"/>
      <c r="K253" s="118"/>
    </row>
    <row r="254" spans="1:11" x14ac:dyDescent="0.3">
      <c r="A254" s="5"/>
      <c r="B254" s="5"/>
      <c r="C254" s="5"/>
      <c r="D254" s="5"/>
      <c r="E254" s="7"/>
      <c r="F254" s="5"/>
      <c r="G254" s="5"/>
      <c r="H254" s="7"/>
      <c r="I254" s="5"/>
      <c r="J254" s="5"/>
      <c r="K254" s="118"/>
    </row>
    <row r="255" spans="1:11" x14ac:dyDescent="0.3">
      <c r="A255" s="5"/>
      <c r="B255" s="5"/>
      <c r="C255" s="5"/>
      <c r="D255" s="5"/>
      <c r="E255" s="7"/>
      <c r="F255" s="5"/>
      <c r="G255" s="5"/>
      <c r="H255" s="7"/>
      <c r="I255" s="5"/>
      <c r="J255" s="5"/>
      <c r="K255" s="118"/>
    </row>
    <row r="256" spans="1:11" x14ac:dyDescent="0.3">
      <c r="A256" s="5"/>
      <c r="B256" s="5"/>
      <c r="C256" s="5"/>
      <c r="D256" s="5"/>
      <c r="E256" s="7"/>
      <c r="F256" s="5"/>
      <c r="G256" s="5"/>
      <c r="H256" s="7"/>
      <c r="I256" s="5"/>
      <c r="J256" s="5"/>
      <c r="K256" s="118"/>
    </row>
    <row r="257" spans="1:11" x14ac:dyDescent="0.3">
      <c r="A257" s="5"/>
      <c r="B257" s="5"/>
      <c r="C257" s="5"/>
      <c r="D257" s="5"/>
      <c r="E257" s="7"/>
      <c r="F257" s="5"/>
      <c r="G257" s="5"/>
      <c r="H257" s="7"/>
      <c r="I257" s="5"/>
      <c r="J257" s="5"/>
      <c r="K257" s="118"/>
    </row>
    <row r="258" spans="1:11" x14ac:dyDescent="0.3">
      <c r="A258" s="5"/>
      <c r="B258" s="5"/>
      <c r="C258" s="5"/>
      <c r="D258" s="5"/>
      <c r="E258" s="7"/>
      <c r="F258" s="5"/>
      <c r="G258" s="5"/>
      <c r="H258" s="7"/>
      <c r="I258" s="5"/>
      <c r="J258" s="5"/>
      <c r="K258" s="118"/>
    </row>
    <row r="259" spans="1:11" x14ac:dyDescent="0.3">
      <c r="A259" s="5"/>
      <c r="B259" s="5"/>
      <c r="C259" s="5"/>
      <c r="D259" s="5"/>
      <c r="E259" s="7"/>
      <c r="F259" s="5"/>
      <c r="G259" s="5"/>
      <c r="H259" s="7"/>
      <c r="I259" s="5"/>
      <c r="J259" s="5"/>
      <c r="K259" s="118"/>
    </row>
    <row r="260" spans="1:11" x14ac:dyDescent="0.3">
      <c r="A260" s="5"/>
      <c r="B260" s="5"/>
      <c r="C260" s="5"/>
      <c r="D260" s="5"/>
      <c r="E260" s="7"/>
      <c r="F260" s="5"/>
      <c r="G260" s="5"/>
      <c r="H260" s="7"/>
      <c r="I260" s="5"/>
      <c r="J260" s="5"/>
      <c r="K260" s="118"/>
    </row>
    <row r="261" spans="1:11" x14ac:dyDescent="0.3">
      <c r="A261" s="5"/>
      <c r="B261" s="5"/>
      <c r="C261" s="5"/>
      <c r="D261" s="5"/>
      <c r="E261" s="7"/>
      <c r="F261" s="5"/>
      <c r="G261" s="5"/>
      <c r="H261" s="7"/>
      <c r="I261" s="5"/>
      <c r="J261" s="5"/>
      <c r="K261" s="118"/>
    </row>
    <row r="262" spans="1:11" x14ac:dyDescent="0.3">
      <c r="A262" s="5"/>
      <c r="B262" s="5"/>
      <c r="C262" s="5"/>
      <c r="D262" s="5"/>
      <c r="E262" s="7"/>
      <c r="F262" s="5"/>
      <c r="G262" s="5"/>
      <c r="H262" s="7"/>
      <c r="I262" s="5"/>
      <c r="J262" s="5"/>
      <c r="K262" s="118"/>
    </row>
    <row r="263" spans="1:11" x14ac:dyDescent="0.3">
      <c r="A263" s="5"/>
      <c r="B263" s="5"/>
      <c r="C263" s="5"/>
      <c r="D263" s="5"/>
      <c r="E263" s="7"/>
      <c r="F263" s="5"/>
      <c r="G263" s="5"/>
      <c r="H263" s="7"/>
      <c r="I263" s="5"/>
      <c r="J263" s="5"/>
      <c r="K263" s="118"/>
    </row>
    <row r="264" spans="1:11" x14ac:dyDescent="0.3">
      <c r="A264" s="5"/>
      <c r="B264" s="5"/>
      <c r="C264" s="5"/>
      <c r="D264" s="5"/>
      <c r="E264" s="7"/>
      <c r="F264" s="5"/>
      <c r="G264" s="5"/>
      <c r="H264" s="7"/>
      <c r="I264" s="5"/>
      <c r="J264" s="5"/>
      <c r="K264" s="118"/>
    </row>
    <row r="265" spans="1:11" x14ac:dyDescent="0.3">
      <c r="A265" s="5"/>
      <c r="B265" s="5"/>
      <c r="C265" s="5"/>
      <c r="D265" s="5"/>
      <c r="E265" s="7"/>
      <c r="F265" s="5"/>
      <c r="G265" s="5"/>
      <c r="H265" s="7"/>
      <c r="I265" s="5"/>
      <c r="J265" s="5"/>
      <c r="K265" s="118"/>
    </row>
    <row r="266" spans="1:11" x14ac:dyDescent="0.3">
      <c r="A266" s="5"/>
      <c r="B266" s="5"/>
      <c r="C266" s="5"/>
      <c r="D266" s="5"/>
      <c r="E266" s="7"/>
      <c r="F266" s="5"/>
      <c r="G266" s="5"/>
      <c r="H266" s="7"/>
      <c r="I266" s="5"/>
      <c r="J266" s="5"/>
      <c r="K266" s="118"/>
    </row>
    <row r="267" spans="1:11" x14ac:dyDescent="0.3">
      <c r="A267" s="5"/>
      <c r="B267" s="5"/>
      <c r="C267" s="5"/>
      <c r="D267" s="5"/>
      <c r="E267" s="7"/>
      <c r="F267" s="5"/>
      <c r="G267" s="5"/>
      <c r="H267" s="7"/>
      <c r="I267" s="5"/>
      <c r="J267" s="5"/>
      <c r="K267" s="118"/>
    </row>
    <row r="268" spans="1:11" x14ac:dyDescent="0.3">
      <c r="A268" s="5"/>
      <c r="B268" s="5"/>
      <c r="C268" s="5"/>
      <c r="D268" s="5"/>
      <c r="E268" s="7"/>
      <c r="F268" s="5"/>
      <c r="G268" s="5"/>
      <c r="H268" s="7"/>
      <c r="I268" s="5"/>
      <c r="J268" s="5"/>
      <c r="K268" s="118"/>
    </row>
    <row r="269" spans="1:11" x14ac:dyDescent="0.3">
      <c r="A269" s="5"/>
      <c r="B269" s="5"/>
      <c r="C269" s="5"/>
      <c r="D269" s="5"/>
      <c r="E269" s="7"/>
      <c r="F269" s="5"/>
      <c r="G269" s="5"/>
      <c r="H269" s="7"/>
      <c r="I269" s="5"/>
      <c r="J269" s="5"/>
      <c r="K269" s="118"/>
    </row>
    <row r="270" spans="1:11" x14ac:dyDescent="0.3">
      <c r="A270" s="5"/>
      <c r="B270" s="5"/>
      <c r="C270" s="5"/>
      <c r="D270" s="5"/>
      <c r="E270" s="7"/>
      <c r="F270" s="5"/>
      <c r="G270" s="5"/>
      <c r="H270" s="7"/>
      <c r="I270" s="5"/>
      <c r="J270" s="5"/>
      <c r="K270" s="118"/>
    </row>
    <row r="271" spans="1:11" x14ac:dyDescent="0.3">
      <c r="A271" s="5"/>
      <c r="B271" s="5"/>
      <c r="C271" s="5"/>
      <c r="D271" s="5"/>
      <c r="E271" s="7"/>
      <c r="F271" s="5"/>
      <c r="G271" s="5"/>
      <c r="H271" s="7"/>
      <c r="I271" s="5"/>
      <c r="J271" s="5"/>
      <c r="K271" s="118"/>
    </row>
    <row r="272" spans="1:11" x14ac:dyDescent="0.3">
      <c r="A272" s="5"/>
      <c r="B272" s="5"/>
      <c r="C272" s="5"/>
      <c r="D272" s="5"/>
      <c r="E272" s="7"/>
      <c r="F272" s="5"/>
      <c r="G272" s="5"/>
      <c r="H272" s="7"/>
      <c r="I272" s="5"/>
      <c r="J272" s="5"/>
      <c r="K272" s="118"/>
    </row>
    <row r="273" spans="1:11" x14ac:dyDescent="0.3">
      <c r="A273" s="5"/>
      <c r="B273" s="5"/>
      <c r="C273" s="5"/>
      <c r="D273" s="5"/>
      <c r="E273" s="7"/>
      <c r="F273" s="5"/>
      <c r="G273" s="5"/>
      <c r="H273" s="7"/>
      <c r="I273" s="5"/>
      <c r="J273" s="5"/>
      <c r="K273" s="118"/>
    </row>
    <row r="274" spans="1:11" x14ac:dyDescent="0.3">
      <c r="A274" s="5"/>
      <c r="B274" s="5"/>
      <c r="C274" s="5"/>
      <c r="D274" s="5"/>
      <c r="E274" s="7"/>
      <c r="F274" s="5"/>
      <c r="G274" s="5"/>
      <c r="H274" s="7"/>
      <c r="I274" s="5"/>
      <c r="J274" s="5"/>
      <c r="K274" s="118"/>
    </row>
    <row r="275" spans="1:11" x14ac:dyDescent="0.3">
      <c r="A275" s="5"/>
      <c r="B275" s="5"/>
      <c r="C275" s="5"/>
      <c r="D275" s="5"/>
      <c r="E275" s="7"/>
      <c r="F275" s="5"/>
      <c r="G275" s="5"/>
      <c r="H275" s="7"/>
      <c r="I275" s="5"/>
      <c r="J275" s="5"/>
      <c r="K275" s="118"/>
    </row>
    <row r="276" spans="1:11" x14ac:dyDescent="0.3">
      <c r="A276" s="5"/>
      <c r="B276" s="5"/>
      <c r="C276" s="5"/>
      <c r="D276" s="5"/>
      <c r="E276" s="7"/>
      <c r="F276" s="5"/>
      <c r="G276" s="5"/>
      <c r="H276" s="7"/>
      <c r="I276" s="5"/>
      <c r="J276" s="5"/>
      <c r="K276" s="118"/>
    </row>
    <row r="277" spans="1:11" x14ac:dyDescent="0.3">
      <c r="A277" s="5"/>
      <c r="B277" s="5"/>
      <c r="C277" s="5"/>
      <c r="D277" s="5"/>
      <c r="E277" s="7"/>
      <c r="F277" s="5"/>
      <c r="G277" s="5"/>
      <c r="H277" s="7"/>
      <c r="I277" s="5"/>
      <c r="J277" s="5"/>
      <c r="K277" s="118"/>
    </row>
    <row r="278" spans="1:11" x14ac:dyDescent="0.3">
      <c r="A278" s="5"/>
      <c r="B278" s="5"/>
      <c r="C278" s="5"/>
      <c r="D278" s="5"/>
      <c r="E278" s="7"/>
      <c r="F278" s="5"/>
      <c r="G278" s="5"/>
      <c r="H278" s="7"/>
      <c r="I278" s="5"/>
      <c r="J278" s="5"/>
      <c r="K278" s="118"/>
    </row>
    <row r="279" spans="1:11" x14ac:dyDescent="0.3">
      <c r="A279" s="5"/>
      <c r="B279" s="5"/>
      <c r="C279" s="5"/>
      <c r="D279" s="5"/>
      <c r="E279" s="7"/>
      <c r="F279" s="5"/>
      <c r="G279" s="5"/>
      <c r="H279" s="7"/>
      <c r="I279" s="5"/>
      <c r="J279" s="5"/>
      <c r="K279" s="118"/>
    </row>
    <row r="280" spans="1:11" x14ac:dyDescent="0.3">
      <c r="A280" s="5"/>
      <c r="B280" s="5"/>
      <c r="C280" s="5"/>
      <c r="D280" s="5"/>
      <c r="E280" s="7"/>
      <c r="F280" s="5"/>
      <c r="G280" s="5"/>
      <c r="H280" s="7"/>
      <c r="I280" s="5"/>
      <c r="J280" s="5"/>
      <c r="K280" s="118"/>
    </row>
    <row r="281" spans="1:11" x14ac:dyDescent="0.3">
      <c r="A281" s="5"/>
      <c r="B281" s="5"/>
      <c r="C281" s="5"/>
      <c r="D281" s="5"/>
      <c r="E281" s="7"/>
      <c r="F281" s="5"/>
      <c r="G281" s="5"/>
      <c r="H281" s="7"/>
      <c r="I281" s="5"/>
      <c r="J281" s="5"/>
      <c r="K281" s="118"/>
    </row>
    <row r="282" spans="1:11" x14ac:dyDescent="0.3">
      <c r="A282" s="5"/>
      <c r="B282" s="5"/>
      <c r="C282" s="5"/>
      <c r="D282" s="5"/>
      <c r="E282" s="7"/>
      <c r="F282" s="5"/>
      <c r="G282" s="5"/>
      <c r="H282" s="7"/>
      <c r="I282" s="5"/>
      <c r="J282" s="5"/>
      <c r="K282" s="118"/>
    </row>
    <row r="283" spans="1:11" x14ac:dyDescent="0.3">
      <c r="A283" s="5"/>
      <c r="B283" s="5"/>
      <c r="C283" s="5"/>
      <c r="D283" s="5"/>
      <c r="E283" s="7"/>
      <c r="F283" s="5"/>
      <c r="G283" s="5"/>
      <c r="H283" s="7"/>
      <c r="I283" s="5"/>
      <c r="J283" s="5"/>
      <c r="K283" s="118"/>
    </row>
    <row r="284" spans="1:11" x14ac:dyDescent="0.3">
      <c r="A284" s="5"/>
      <c r="B284" s="5"/>
      <c r="C284" s="5"/>
      <c r="D284" s="5"/>
      <c r="E284" s="7"/>
      <c r="F284" s="5"/>
      <c r="G284" s="5"/>
      <c r="H284" s="7"/>
      <c r="I284" s="5"/>
      <c r="J284" s="5"/>
      <c r="K284" s="118"/>
    </row>
    <row r="285" spans="1:11" x14ac:dyDescent="0.3">
      <c r="A285" s="5"/>
      <c r="B285" s="5"/>
      <c r="C285" s="5"/>
      <c r="D285" s="5"/>
      <c r="E285" s="7"/>
      <c r="F285" s="5"/>
      <c r="G285" s="5"/>
      <c r="H285" s="7"/>
      <c r="I285" s="5"/>
      <c r="J285" s="5"/>
      <c r="K285" s="118"/>
    </row>
    <row r="286" spans="1:11" x14ac:dyDescent="0.3">
      <c r="A286" s="5"/>
      <c r="B286" s="5"/>
      <c r="C286" s="5"/>
      <c r="D286" s="5"/>
      <c r="E286" s="7"/>
      <c r="F286" s="5"/>
      <c r="G286" s="5"/>
      <c r="H286" s="7"/>
      <c r="I286" s="5"/>
      <c r="J286" s="5"/>
      <c r="K286" s="118"/>
    </row>
    <row r="287" spans="1:11" x14ac:dyDescent="0.3">
      <c r="A287" s="5"/>
      <c r="B287" s="5"/>
      <c r="C287" s="5"/>
      <c r="D287" s="5"/>
      <c r="E287" s="7"/>
      <c r="F287" s="5"/>
      <c r="G287" s="5"/>
      <c r="H287" s="7"/>
      <c r="I287" s="5"/>
      <c r="J287" s="5"/>
      <c r="K287" s="118"/>
    </row>
    <row r="288" spans="1:11" x14ac:dyDescent="0.3">
      <c r="A288" s="5"/>
      <c r="B288" s="5"/>
      <c r="C288" s="5"/>
      <c r="D288" s="5"/>
      <c r="E288" s="7"/>
      <c r="F288" s="5"/>
      <c r="G288" s="5"/>
      <c r="H288" s="7"/>
      <c r="I288" s="5"/>
      <c r="J288" s="5"/>
      <c r="K288" s="118"/>
    </row>
    <row r="289" spans="1:11" x14ac:dyDescent="0.3">
      <c r="A289" s="5"/>
      <c r="B289" s="5"/>
      <c r="C289" s="5"/>
      <c r="D289" s="5"/>
      <c r="E289" s="7"/>
      <c r="F289" s="5"/>
      <c r="G289" s="5"/>
      <c r="H289" s="7"/>
      <c r="I289" s="5"/>
      <c r="J289" s="5"/>
      <c r="K289" s="118"/>
    </row>
    <row r="290" spans="1:11" x14ac:dyDescent="0.3">
      <c r="A290" s="5"/>
      <c r="B290" s="5"/>
      <c r="C290" s="5"/>
      <c r="D290" s="5"/>
      <c r="E290" s="7"/>
      <c r="F290" s="5"/>
      <c r="G290" s="5"/>
      <c r="H290" s="7"/>
      <c r="I290" s="5"/>
      <c r="J290" s="5"/>
      <c r="K290" s="118"/>
    </row>
    <row r="291" spans="1:11" x14ac:dyDescent="0.3">
      <c r="A291" s="5"/>
      <c r="B291" s="5"/>
      <c r="C291" s="5"/>
      <c r="D291" s="5"/>
      <c r="E291" s="7"/>
      <c r="F291" s="5"/>
      <c r="G291" s="5"/>
      <c r="H291" s="7"/>
      <c r="I291" s="5"/>
      <c r="J291" s="5"/>
      <c r="K291" s="118"/>
    </row>
    <row r="292" spans="1:11" x14ac:dyDescent="0.3">
      <c r="A292" s="5"/>
      <c r="B292" s="5"/>
      <c r="C292" s="5"/>
      <c r="D292" s="5"/>
      <c r="E292" s="7"/>
      <c r="F292" s="5"/>
      <c r="G292" s="5"/>
      <c r="H292" s="7"/>
      <c r="I292" s="5"/>
      <c r="J292" s="5"/>
      <c r="K292" s="118"/>
    </row>
    <row r="293" spans="1:11" x14ac:dyDescent="0.3">
      <c r="A293" s="5"/>
      <c r="B293" s="5"/>
      <c r="C293" s="5"/>
      <c r="D293" s="5"/>
      <c r="E293" s="7"/>
      <c r="F293" s="5"/>
      <c r="G293" s="5"/>
      <c r="H293" s="7"/>
      <c r="I293" s="5"/>
      <c r="J293" s="5"/>
      <c r="K293" s="118"/>
    </row>
    <row r="294" spans="1:11" x14ac:dyDescent="0.3">
      <c r="A294" s="5"/>
      <c r="B294" s="5"/>
      <c r="C294" s="5"/>
      <c r="D294" s="5"/>
      <c r="E294" s="7"/>
      <c r="F294" s="5"/>
      <c r="G294" s="5"/>
      <c r="H294" s="7"/>
      <c r="I294" s="5"/>
      <c r="J294" s="5"/>
      <c r="K294" s="118"/>
    </row>
    <row r="295" spans="1:11" x14ac:dyDescent="0.3">
      <c r="A295" s="5"/>
      <c r="B295" s="5"/>
      <c r="C295" s="5"/>
      <c r="D295" s="5"/>
      <c r="E295" s="7"/>
      <c r="F295" s="5"/>
      <c r="G295" s="5"/>
      <c r="H295" s="7"/>
      <c r="I295" s="5"/>
      <c r="J295" s="5"/>
      <c r="K295" s="118"/>
    </row>
    <row r="296" spans="1:11" x14ac:dyDescent="0.3">
      <c r="A296" s="5"/>
      <c r="B296" s="5"/>
      <c r="C296" s="5"/>
      <c r="D296" s="5"/>
      <c r="E296" s="7"/>
      <c r="F296" s="5"/>
      <c r="G296" s="5"/>
      <c r="H296" s="7"/>
      <c r="I296" s="5"/>
      <c r="J296" s="5"/>
      <c r="K296" s="118"/>
    </row>
    <row r="297" spans="1:11" x14ac:dyDescent="0.3">
      <c r="A297" s="5"/>
      <c r="B297" s="5"/>
      <c r="C297" s="5"/>
      <c r="D297" s="5"/>
      <c r="E297" s="7"/>
      <c r="F297" s="5"/>
      <c r="G297" s="5"/>
      <c r="H297" s="7"/>
      <c r="I297" s="5"/>
      <c r="J297" s="5"/>
      <c r="K297" s="118"/>
    </row>
    <row r="298" spans="1:11" x14ac:dyDescent="0.3">
      <c r="A298" s="5"/>
      <c r="B298" s="5"/>
      <c r="C298" s="5"/>
      <c r="D298" s="5"/>
      <c r="E298" s="7"/>
      <c r="F298" s="5"/>
      <c r="G298" s="5"/>
      <c r="H298" s="7"/>
      <c r="I298" s="5"/>
      <c r="J298" s="5"/>
      <c r="K298" s="118"/>
    </row>
    <row r="299" spans="1:11" x14ac:dyDescent="0.3">
      <c r="A299" s="5"/>
      <c r="B299" s="5"/>
      <c r="C299" s="5"/>
      <c r="D299" s="5"/>
      <c r="E299" s="7"/>
      <c r="F299" s="5"/>
      <c r="G299" s="5"/>
      <c r="H299" s="7"/>
      <c r="I299" s="5"/>
      <c r="J299" s="5"/>
      <c r="K299" s="118"/>
    </row>
    <row r="300" spans="1:11" x14ac:dyDescent="0.3">
      <c r="A300" s="5"/>
      <c r="B300" s="5"/>
      <c r="C300" s="5"/>
      <c r="D300" s="5"/>
      <c r="E300" s="7"/>
      <c r="F300" s="5"/>
      <c r="G300" s="5"/>
      <c r="H300" s="7"/>
      <c r="I300" s="5"/>
      <c r="J300" s="5"/>
      <c r="K300" s="118"/>
    </row>
    <row r="301" spans="1:11" x14ac:dyDescent="0.3">
      <c r="A301" s="5"/>
      <c r="B301" s="5"/>
      <c r="C301" s="5"/>
      <c r="D301" s="5"/>
      <c r="E301" s="7"/>
      <c r="F301" s="5"/>
      <c r="G301" s="5"/>
      <c r="H301" s="7"/>
      <c r="I301" s="5"/>
      <c r="J301" s="5"/>
      <c r="K301" s="118"/>
    </row>
    <row r="302" spans="1:11" x14ac:dyDescent="0.3">
      <c r="A302" s="5"/>
      <c r="B302" s="5"/>
      <c r="C302" s="5"/>
      <c r="D302" s="5"/>
      <c r="E302" s="7"/>
      <c r="F302" s="5"/>
      <c r="G302" s="5"/>
      <c r="H302" s="7"/>
      <c r="I302" s="5"/>
      <c r="J302" s="5"/>
      <c r="K302" s="118"/>
    </row>
    <row r="303" spans="1:11" x14ac:dyDescent="0.3">
      <c r="A303" s="5"/>
      <c r="B303" s="5"/>
      <c r="C303" s="5"/>
      <c r="D303" s="5"/>
      <c r="E303" s="7"/>
      <c r="F303" s="5"/>
      <c r="G303" s="5"/>
      <c r="H303" s="7"/>
      <c r="I303" s="5"/>
      <c r="J303" s="5"/>
      <c r="K303" s="118"/>
    </row>
    <row r="304" spans="1:11" x14ac:dyDescent="0.3">
      <c r="A304" s="5"/>
      <c r="B304" s="5"/>
      <c r="C304" s="5"/>
      <c r="D304" s="5"/>
      <c r="E304" s="7"/>
      <c r="F304" s="5"/>
      <c r="G304" s="5"/>
      <c r="H304" s="7"/>
      <c r="I304" s="5"/>
      <c r="J304" s="5"/>
      <c r="K304" s="118"/>
    </row>
    <row r="305" spans="1:11" x14ac:dyDescent="0.3">
      <c r="A305" s="5"/>
      <c r="B305" s="5"/>
      <c r="C305" s="5"/>
      <c r="D305" s="5"/>
      <c r="E305" s="7"/>
      <c r="F305" s="5"/>
      <c r="G305" s="5"/>
      <c r="H305" s="7"/>
      <c r="I305" s="5"/>
      <c r="J305" s="5"/>
      <c r="K305" s="118"/>
    </row>
    <row r="306" spans="1:11" x14ac:dyDescent="0.3">
      <c r="A306" s="5"/>
      <c r="B306" s="5"/>
      <c r="C306" s="5"/>
      <c r="D306" s="5"/>
      <c r="E306" s="7"/>
      <c r="F306" s="5"/>
      <c r="G306" s="5"/>
      <c r="H306" s="7"/>
      <c r="I306" s="5"/>
      <c r="J306" s="5"/>
      <c r="K306" s="118"/>
    </row>
    <row r="307" spans="1:11" x14ac:dyDescent="0.3">
      <c r="A307" s="5"/>
      <c r="B307" s="5"/>
      <c r="C307" s="5"/>
      <c r="D307" s="5"/>
      <c r="E307" s="7"/>
      <c r="F307" s="5"/>
      <c r="G307" s="5"/>
      <c r="H307" s="7"/>
      <c r="I307" s="5"/>
      <c r="J307" s="5"/>
      <c r="K307" s="118"/>
    </row>
    <row r="308" spans="1:11" x14ac:dyDescent="0.3">
      <c r="A308" s="5"/>
      <c r="B308" s="5"/>
      <c r="C308" s="5"/>
      <c r="D308" s="5"/>
      <c r="E308" s="7"/>
      <c r="F308" s="5"/>
      <c r="G308" s="5"/>
      <c r="H308" s="7"/>
      <c r="I308" s="5"/>
      <c r="J308" s="5"/>
      <c r="K308" s="118"/>
    </row>
    <row r="309" spans="1:11" x14ac:dyDescent="0.3">
      <c r="A309" s="5"/>
      <c r="B309" s="5"/>
      <c r="C309" s="5"/>
      <c r="D309" s="5"/>
      <c r="E309" s="7"/>
      <c r="F309" s="5"/>
      <c r="G309" s="5"/>
      <c r="H309" s="7"/>
      <c r="I309" s="5"/>
      <c r="J309" s="5"/>
      <c r="K309" s="118"/>
    </row>
    <row r="310" spans="1:11" x14ac:dyDescent="0.3">
      <c r="A310" s="5"/>
      <c r="B310" s="5"/>
      <c r="C310" s="5"/>
      <c r="D310" s="5"/>
      <c r="E310" s="7"/>
      <c r="F310" s="5"/>
      <c r="G310" s="5"/>
      <c r="H310" s="7"/>
      <c r="I310" s="5"/>
      <c r="J310" s="5"/>
      <c r="K310" s="118"/>
    </row>
    <row r="311" spans="1:11" x14ac:dyDescent="0.3">
      <c r="A311" s="5"/>
      <c r="B311" s="5"/>
      <c r="C311" s="5"/>
      <c r="D311" s="5"/>
      <c r="E311" s="7"/>
      <c r="F311" s="5"/>
      <c r="G311" s="5"/>
      <c r="H311" s="7"/>
      <c r="I311" s="5"/>
      <c r="J311" s="5"/>
      <c r="K311" s="118"/>
    </row>
    <row r="312" spans="1:11" x14ac:dyDescent="0.3">
      <c r="A312" s="5"/>
      <c r="B312" s="5"/>
      <c r="C312" s="5"/>
      <c r="D312" s="5"/>
      <c r="E312" s="7"/>
      <c r="F312" s="5"/>
      <c r="G312" s="5"/>
      <c r="H312" s="7"/>
      <c r="I312" s="5"/>
      <c r="J312" s="5"/>
      <c r="K312" s="118"/>
    </row>
    <row r="313" spans="1:11" x14ac:dyDescent="0.3">
      <c r="A313" s="5"/>
      <c r="B313" s="5"/>
      <c r="C313" s="5"/>
      <c r="D313" s="5"/>
      <c r="E313" s="7"/>
      <c r="F313" s="5"/>
      <c r="G313" s="5"/>
      <c r="H313" s="7"/>
      <c r="I313" s="5"/>
      <c r="J313" s="5"/>
      <c r="K313" s="118"/>
    </row>
    <row r="314" spans="1:11" x14ac:dyDescent="0.3">
      <c r="A314" s="5"/>
      <c r="B314" s="5"/>
      <c r="C314" s="5"/>
      <c r="D314" s="5"/>
      <c r="E314" s="7"/>
      <c r="F314" s="5"/>
      <c r="G314" s="5"/>
      <c r="H314" s="7"/>
      <c r="I314" s="5"/>
      <c r="J314" s="5"/>
      <c r="K314" s="118"/>
    </row>
    <row r="315" spans="1:11" x14ac:dyDescent="0.3">
      <c r="A315" s="5"/>
      <c r="B315" s="5"/>
      <c r="C315" s="5"/>
      <c r="D315" s="5"/>
      <c r="E315" s="7"/>
      <c r="F315" s="5"/>
      <c r="G315" s="5"/>
      <c r="H315" s="7"/>
      <c r="I315" s="5"/>
      <c r="J315" s="5"/>
      <c r="K315" s="118"/>
    </row>
    <row r="316" spans="1:11" x14ac:dyDescent="0.3">
      <c r="A316" s="5"/>
      <c r="B316" s="5"/>
      <c r="C316" s="5"/>
      <c r="D316" s="5"/>
      <c r="E316" s="7"/>
      <c r="F316" s="5"/>
      <c r="G316" s="5"/>
      <c r="H316" s="7"/>
      <c r="I316" s="5"/>
      <c r="J316" s="5"/>
      <c r="K316" s="118"/>
    </row>
    <row r="317" spans="1:11" x14ac:dyDescent="0.3">
      <c r="A317" s="5"/>
      <c r="B317" s="5"/>
      <c r="C317" s="5"/>
      <c r="D317" s="5"/>
      <c r="E317" s="7"/>
      <c r="F317" s="5"/>
      <c r="G317" s="5"/>
      <c r="H317" s="7"/>
      <c r="I317" s="5"/>
      <c r="J317" s="5"/>
      <c r="K317" s="118"/>
    </row>
    <row r="318" spans="1:11" x14ac:dyDescent="0.3">
      <c r="A318" s="5"/>
      <c r="B318" s="5"/>
      <c r="C318" s="5"/>
      <c r="D318" s="5"/>
      <c r="E318" s="7"/>
      <c r="F318" s="5"/>
      <c r="G318" s="5"/>
      <c r="H318" s="7"/>
      <c r="I318" s="5"/>
      <c r="J318" s="5"/>
      <c r="K318" s="118"/>
    </row>
    <row r="319" spans="1:11" x14ac:dyDescent="0.3">
      <c r="A319" s="5"/>
      <c r="B319" s="5"/>
      <c r="C319" s="5"/>
      <c r="D319" s="5"/>
      <c r="E319" s="7"/>
      <c r="F319" s="5"/>
      <c r="G319" s="5"/>
      <c r="H319" s="7"/>
      <c r="I319" s="5"/>
      <c r="J319" s="5"/>
      <c r="K319" s="118"/>
    </row>
    <row r="320" spans="1:11" x14ac:dyDescent="0.3">
      <c r="A320" s="5"/>
      <c r="B320" s="5"/>
      <c r="C320" s="5"/>
      <c r="D320" s="5"/>
      <c r="E320" s="7"/>
      <c r="F320" s="5"/>
      <c r="G320" s="5"/>
      <c r="H320" s="7"/>
      <c r="I320" s="5"/>
      <c r="J320" s="5"/>
      <c r="K320" s="118"/>
    </row>
    <row r="321" spans="1:11" x14ac:dyDescent="0.3">
      <c r="A321" s="5"/>
      <c r="B321" s="5"/>
      <c r="C321" s="5"/>
      <c r="D321" s="5"/>
      <c r="E321" s="7"/>
      <c r="F321" s="5"/>
      <c r="G321" s="5"/>
      <c r="H321" s="7"/>
      <c r="I321" s="5"/>
      <c r="J321" s="5"/>
      <c r="K321" s="118"/>
    </row>
    <row r="322" spans="1:11" x14ac:dyDescent="0.3">
      <c r="A322" s="5"/>
      <c r="B322" s="5"/>
      <c r="C322" s="5"/>
      <c r="D322" s="5"/>
      <c r="E322" s="7"/>
      <c r="F322" s="5"/>
      <c r="G322" s="5"/>
      <c r="H322" s="7"/>
      <c r="I322" s="5"/>
      <c r="J322" s="5"/>
      <c r="K322" s="118"/>
    </row>
    <row r="323" spans="1:11" x14ac:dyDescent="0.3">
      <c r="A323" s="5"/>
      <c r="B323" s="5"/>
      <c r="C323" s="5"/>
      <c r="D323" s="5"/>
      <c r="E323" s="7"/>
      <c r="F323" s="5"/>
      <c r="G323" s="5"/>
      <c r="H323" s="7"/>
      <c r="I323" s="5"/>
      <c r="J323" s="5"/>
      <c r="K323" s="118"/>
    </row>
    <row r="324" spans="1:11" x14ac:dyDescent="0.3">
      <c r="A324" s="5"/>
      <c r="B324" s="5"/>
      <c r="C324" s="5"/>
      <c r="D324" s="5"/>
      <c r="E324" s="7"/>
      <c r="F324" s="5"/>
      <c r="G324" s="5"/>
      <c r="H324" s="7"/>
      <c r="I324" s="5"/>
      <c r="J324" s="5"/>
      <c r="K324" s="118"/>
    </row>
    <row r="325" spans="1:11" x14ac:dyDescent="0.3">
      <c r="A325" s="5"/>
      <c r="B325" s="5"/>
      <c r="C325" s="5"/>
      <c r="D325" s="5"/>
      <c r="E325" s="7"/>
      <c r="F325" s="5"/>
      <c r="G325" s="5"/>
      <c r="H325" s="7"/>
      <c r="I325" s="5"/>
      <c r="J325" s="5"/>
      <c r="K325" s="118"/>
    </row>
    <row r="326" spans="1:11" x14ac:dyDescent="0.3">
      <c r="A326" s="5"/>
      <c r="B326" s="5"/>
      <c r="C326" s="5"/>
      <c r="D326" s="5"/>
      <c r="E326" s="7"/>
      <c r="F326" s="5"/>
      <c r="G326" s="5"/>
      <c r="H326" s="7"/>
      <c r="I326" s="5"/>
      <c r="J326" s="5"/>
      <c r="K326" s="118"/>
    </row>
    <row r="327" spans="1:11" x14ac:dyDescent="0.3">
      <c r="A327" s="5"/>
      <c r="B327" s="5"/>
      <c r="C327" s="5"/>
      <c r="D327" s="5"/>
      <c r="E327" s="7"/>
      <c r="F327" s="5"/>
      <c r="G327" s="5"/>
      <c r="H327" s="7"/>
      <c r="I327" s="5"/>
      <c r="J327" s="5"/>
      <c r="K327" s="118"/>
    </row>
    <row r="328" spans="1:11" x14ac:dyDescent="0.3">
      <c r="A328" s="5"/>
      <c r="B328" s="5"/>
      <c r="C328" s="5"/>
      <c r="D328" s="5"/>
      <c r="E328" s="7"/>
      <c r="F328" s="5"/>
      <c r="G328" s="5"/>
      <c r="H328" s="7"/>
      <c r="I328" s="5"/>
      <c r="J328" s="5"/>
      <c r="K328" s="118"/>
    </row>
    <row r="329" spans="1:11" x14ac:dyDescent="0.3">
      <c r="A329" s="5"/>
      <c r="B329" s="5"/>
      <c r="C329" s="5"/>
      <c r="D329" s="5"/>
      <c r="E329" s="7"/>
      <c r="F329" s="5"/>
      <c r="G329" s="5"/>
      <c r="H329" s="7"/>
      <c r="I329" s="5"/>
      <c r="J329" s="5"/>
      <c r="K329" s="118"/>
    </row>
    <row r="330" spans="1:11" x14ac:dyDescent="0.3">
      <c r="A330" s="5"/>
      <c r="B330" s="5"/>
      <c r="C330" s="5"/>
      <c r="D330" s="5"/>
      <c r="E330" s="7"/>
      <c r="F330" s="5"/>
      <c r="G330" s="5"/>
      <c r="H330" s="7"/>
      <c r="I330" s="5"/>
      <c r="J330" s="5"/>
      <c r="K330" s="118"/>
    </row>
    <row r="331" spans="1:11" x14ac:dyDescent="0.3">
      <c r="A331" s="5"/>
      <c r="B331" s="5"/>
      <c r="C331" s="5"/>
      <c r="D331" s="5"/>
      <c r="E331" s="7"/>
      <c r="F331" s="5"/>
      <c r="G331" s="5"/>
      <c r="H331" s="7"/>
      <c r="I331" s="5"/>
      <c r="J331" s="5"/>
      <c r="K331" s="118"/>
    </row>
    <row r="332" spans="1:11" x14ac:dyDescent="0.3">
      <c r="A332" s="5"/>
      <c r="B332" s="5"/>
      <c r="C332" s="5"/>
      <c r="D332" s="5"/>
      <c r="E332" s="7"/>
      <c r="F332" s="5"/>
      <c r="G332" s="5"/>
      <c r="H332" s="7"/>
      <c r="I332" s="5"/>
      <c r="J332" s="5"/>
      <c r="K332" s="118"/>
    </row>
    <row r="333" spans="1:11" x14ac:dyDescent="0.3">
      <c r="A333" s="5"/>
      <c r="B333" s="5"/>
      <c r="C333" s="5"/>
      <c r="D333" s="5"/>
      <c r="E333" s="7"/>
      <c r="F333" s="5"/>
      <c r="G333" s="5"/>
      <c r="H333" s="7"/>
      <c r="I333" s="5"/>
      <c r="J333" s="5"/>
      <c r="K333" s="118"/>
    </row>
    <row r="334" spans="1:11" x14ac:dyDescent="0.3">
      <c r="A334" s="5"/>
      <c r="B334" s="5"/>
      <c r="C334" s="5"/>
      <c r="D334" s="5"/>
      <c r="E334" s="7"/>
      <c r="F334" s="5"/>
      <c r="G334" s="5"/>
      <c r="H334" s="7"/>
      <c r="I334" s="5"/>
      <c r="J334" s="5"/>
      <c r="K334" s="118"/>
    </row>
    <row r="335" spans="1:11" x14ac:dyDescent="0.3">
      <c r="A335" s="5"/>
      <c r="B335" s="5"/>
      <c r="C335" s="5"/>
      <c r="D335" s="5"/>
      <c r="E335" s="7"/>
      <c r="F335" s="5"/>
      <c r="G335" s="5"/>
      <c r="H335" s="7"/>
      <c r="I335" s="5"/>
      <c r="J335" s="5"/>
      <c r="K335" s="118"/>
    </row>
    <row r="336" spans="1:11" x14ac:dyDescent="0.3">
      <c r="A336" s="5"/>
      <c r="B336" s="5"/>
      <c r="C336" s="5"/>
      <c r="D336" s="5"/>
      <c r="E336" s="7"/>
      <c r="F336" s="5"/>
      <c r="G336" s="5"/>
      <c r="H336" s="7"/>
      <c r="I336" s="5"/>
      <c r="J336" s="5"/>
      <c r="K336" s="118"/>
    </row>
    <row r="337" spans="1:11" x14ac:dyDescent="0.3">
      <c r="A337" s="5"/>
      <c r="B337" s="5"/>
      <c r="C337" s="5"/>
      <c r="D337" s="5"/>
      <c r="E337" s="7"/>
      <c r="F337" s="5"/>
      <c r="G337" s="5"/>
      <c r="H337" s="7"/>
      <c r="I337" s="5"/>
      <c r="J337" s="5"/>
      <c r="K337" s="118"/>
    </row>
    <row r="338" spans="1:11" x14ac:dyDescent="0.3">
      <c r="A338" s="5"/>
      <c r="B338" s="5"/>
      <c r="C338" s="5"/>
      <c r="D338" s="5"/>
      <c r="E338" s="7"/>
      <c r="F338" s="5"/>
      <c r="G338" s="5"/>
      <c r="H338" s="7"/>
      <c r="I338" s="5"/>
      <c r="J338" s="5"/>
      <c r="K338" s="118"/>
    </row>
    <row r="339" spans="1:11" x14ac:dyDescent="0.3">
      <c r="A339" s="5"/>
      <c r="B339" s="5"/>
      <c r="C339" s="5"/>
      <c r="D339" s="5"/>
      <c r="E339" s="7"/>
      <c r="F339" s="5"/>
      <c r="G339" s="5"/>
      <c r="H339" s="7"/>
      <c r="I339" s="5"/>
      <c r="J339" s="5"/>
      <c r="K339" s="118"/>
    </row>
    <row r="340" spans="1:11" x14ac:dyDescent="0.3">
      <c r="A340" s="5"/>
      <c r="B340" s="5"/>
      <c r="C340" s="5"/>
      <c r="D340" s="5"/>
      <c r="E340" s="7"/>
      <c r="F340" s="5"/>
      <c r="G340" s="5"/>
      <c r="H340" s="7"/>
      <c r="I340" s="5"/>
      <c r="J340" s="5"/>
      <c r="K340" s="118"/>
    </row>
    <row r="341" spans="1:11" x14ac:dyDescent="0.3">
      <c r="A341" s="5"/>
      <c r="B341" s="5"/>
      <c r="C341" s="5"/>
      <c r="D341" s="5"/>
      <c r="E341" s="7"/>
      <c r="F341" s="5"/>
      <c r="G341" s="5"/>
      <c r="H341" s="7"/>
      <c r="I341" s="5"/>
      <c r="J341" s="5"/>
      <c r="K341" s="118"/>
    </row>
    <row r="342" spans="1:11" x14ac:dyDescent="0.3">
      <c r="A342" s="5"/>
      <c r="B342" s="5"/>
      <c r="C342" s="5"/>
      <c r="D342" s="5"/>
      <c r="E342" s="7"/>
      <c r="F342" s="5"/>
      <c r="G342" s="5"/>
      <c r="H342" s="7"/>
      <c r="I342" s="5"/>
      <c r="J342" s="5"/>
      <c r="K342" s="118"/>
    </row>
    <row r="343" spans="1:11" x14ac:dyDescent="0.3">
      <c r="A343" s="5"/>
      <c r="B343" s="5"/>
      <c r="C343" s="5"/>
      <c r="D343" s="5"/>
      <c r="E343" s="7"/>
      <c r="F343" s="5"/>
      <c r="G343" s="5"/>
      <c r="H343" s="7"/>
      <c r="I343" s="5"/>
      <c r="J343" s="5"/>
      <c r="K343" s="118"/>
    </row>
    <row r="344" spans="1:11" x14ac:dyDescent="0.3">
      <c r="A344" s="5"/>
      <c r="B344" s="5"/>
      <c r="C344" s="5"/>
      <c r="D344" s="5"/>
      <c r="E344" s="7"/>
      <c r="F344" s="5"/>
      <c r="G344" s="5"/>
      <c r="H344" s="7"/>
      <c r="I344" s="5"/>
      <c r="J344" s="5"/>
      <c r="K344" s="118"/>
    </row>
    <row r="345" spans="1:11" x14ac:dyDescent="0.3">
      <c r="A345" s="5"/>
      <c r="B345" s="5"/>
      <c r="C345" s="5"/>
      <c r="D345" s="5"/>
      <c r="E345" s="7"/>
      <c r="F345" s="5"/>
      <c r="G345" s="5"/>
      <c r="H345" s="7"/>
      <c r="I345" s="5"/>
      <c r="J345" s="5"/>
      <c r="K345" s="118"/>
    </row>
    <row r="346" spans="1:11" x14ac:dyDescent="0.3">
      <c r="A346" s="5"/>
      <c r="B346" s="5"/>
      <c r="C346" s="5"/>
      <c r="D346" s="5"/>
      <c r="E346" s="7"/>
      <c r="F346" s="5"/>
      <c r="G346" s="5"/>
      <c r="H346" s="7"/>
      <c r="I346" s="5"/>
      <c r="J346" s="5"/>
      <c r="K346" s="118"/>
    </row>
    <row r="347" spans="1:11" x14ac:dyDescent="0.3">
      <c r="A347" s="5"/>
      <c r="B347" s="5"/>
      <c r="C347" s="5"/>
      <c r="D347" s="5"/>
      <c r="E347" s="7"/>
      <c r="F347" s="5"/>
      <c r="G347" s="5"/>
      <c r="H347" s="7"/>
      <c r="I347" s="5"/>
      <c r="J347" s="5"/>
      <c r="K347" s="118"/>
    </row>
    <row r="348" spans="1:11" x14ac:dyDescent="0.3">
      <c r="A348" s="5"/>
      <c r="B348" s="5"/>
      <c r="C348" s="5"/>
      <c r="D348" s="5"/>
      <c r="E348" s="7"/>
      <c r="F348" s="5"/>
      <c r="G348" s="5"/>
      <c r="H348" s="7"/>
      <c r="I348" s="5"/>
      <c r="J348" s="5"/>
      <c r="K348" s="118"/>
    </row>
    <row r="349" spans="1:11" x14ac:dyDescent="0.3">
      <c r="A349" s="5"/>
      <c r="B349" s="5"/>
      <c r="C349" s="5"/>
      <c r="D349" s="5"/>
      <c r="E349" s="7"/>
      <c r="F349" s="5"/>
      <c r="G349" s="5"/>
      <c r="H349" s="7"/>
      <c r="I349" s="5"/>
      <c r="J349" s="5"/>
      <c r="K349" s="118"/>
    </row>
    <row r="350" spans="1:11" x14ac:dyDescent="0.3">
      <c r="A350" s="5"/>
      <c r="B350" s="5"/>
      <c r="C350" s="5"/>
      <c r="D350" s="5"/>
      <c r="E350" s="7"/>
      <c r="F350" s="5"/>
      <c r="G350" s="5"/>
      <c r="H350" s="7"/>
      <c r="I350" s="5"/>
      <c r="J350" s="5"/>
      <c r="K350" s="118"/>
    </row>
    <row r="351" spans="1:11" x14ac:dyDescent="0.3">
      <c r="A351" s="5"/>
      <c r="B351" s="5"/>
      <c r="C351" s="5"/>
      <c r="D351" s="5"/>
      <c r="E351" s="7"/>
      <c r="F351" s="5"/>
      <c r="G351" s="5"/>
      <c r="H351" s="7"/>
      <c r="I351" s="5"/>
      <c r="J351" s="5"/>
      <c r="K351" s="118"/>
    </row>
    <row r="352" spans="1:11" x14ac:dyDescent="0.3">
      <c r="A352" s="5"/>
      <c r="B352" s="5"/>
      <c r="C352" s="5"/>
      <c r="D352" s="5"/>
      <c r="E352" s="7"/>
      <c r="F352" s="5"/>
      <c r="G352" s="5"/>
      <c r="H352" s="7"/>
      <c r="I352" s="5"/>
      <c r="J352" s="5"/>
      <c r="K352" s="118"/>
    </row>
    <row r="353" spans="1:11" x14ac:dyDescent="0.3">
      <c r="A353" s="5"/>
      <c r="B353" s="5"/>
      <c r="C353" s="5"/>
      <c r="D353" s="5"/>
      <c r="E353" s="7"/>
      <c r="F353" s="5"/>
      <c r="G353" s="5"/>
      <c r="H353" s="7"/>
      <c r="I353" s="5"/>
      <c r="J353" s="5"/>
      <c r="K353" s="118"/>
    </row>
    <row r="354" spans="1:11" x14ac:dyDescent="0.3">
      <c r="A354" s="5"/>
      <c r="B354" s="5"/>
      <c r="C354" s="5"/>
      <c r="D354" s="5"/>
      <c r="E354" s="7"/>
      <c r="F354" s="5"/>
      <c r="G354" s="5"/>
      <c r="H354" s="7"/>
      <c r="I354" s="5"/>
      <c r="J354" s="5"/>
      <c r="K354" s="118"/>
    </row>
    <row r="355" spans="1:11" x14ac:dyDescent="0.3">
      <c r="A355" s="5"/>
      <c r="B355" s="5"/>
      <c r="C355" s="5"/>
      <c r="D355" s="5"/>
      <c r="E355" s="7"/>
      <c r="F355" s="5"/>
      <c r="G355" s="5"/>
      <c r="H355" s="7"/>
      <c r="I355" s="5"/>
      <c r="J355" s="5"/>
      <c r="K355" s="118"/>
    </row>
    <row r="356" spans="1:11" x14ac:dyDescent="0.3">
      <c r="A356" s="5"/>
      <c r="B356" s="5"/>
      <c r="C356" s="5"/>
      <c r="D356" s="5"/>
      <c r="E356" s="7"/>
      <c r="F356" s="5"/>
      <c r="G356" s="5"/>
      <c r="H356" s="7"/>
      <c r="I356" s="5"/>
      <c r="J356" s="5"/>
      <c r="K356" s="118"/>
    </row>
    <row r="357" spans="1:11" x14ac:dyDescent="0.3">
      <c r="A357" s="5"/>
      <c r="B357" s="5"/>
      <c r="C357" s="5"/>
      <c r="D357" s="5"/>
      <c r="E357" s="7"/>
      <c r="F357" s="5"/>
      <c r="G357" s="5"/>
      <c r="H357" s="7"/>
      <c r="I357" s="5"/>
      <c r="J357" s="5"/>
      <c r="K357" s="118"/>
    </row>
    <row r="358" spans="1:11" x14ac:dyDescent="0.3">
      <c r="A358" s="5"/>
      <c r="B358" s="5"/>
      <c r="C358" s="5"/>
      <c r="D358" s="5"/>
      <c r="E358" s="7"/>
      <c r="F358" s="5"/>
      <c r="G358" s="5"/>
      <c r="H358" s="7"/>
      <c r="I358" s="5"/>
      <c r="J358" s="5"/>
      <c r="K358" s="118"/>
    </row>
    <row r="359" spans="1:11" x14ac:dyDescent="0.3">
      <c r="A359" s="5"/>
      <c r="B359" s="5"/>
      <c r="C359" s="5"/>
      <c r="D359" s="5"/>
      <c r="E359" s="7"/>
      <c r="F359" s="5"/>
      <c r="G359" s="5"/>
      <c r="H359" s="7"/>
      <c r="I359" s="5"/>
      <c r="J359" s="5"/>
      <c r="K359" s="118"/>
    </row>
    <row r="360" spans="1:11" x14ac:dyDescent="0.3">
      <c r="A360" s="5"/>
      <c r="B360" s="5"/>
      <c r="C360" s="5"/>
      <c r="D360" s="5"/>
      <c r="E360" s="7"/>
      <c r="F360" s="5"/>
      <c r="G360" s="5"/>
      <c r="H360" s="7"/>
      <c r="I360" s="5"/>
      <c r="J360" s="5"/>
      <c r="K360" s="118"/>
    </row>
    <row r="361" spans="1:11" x14ac:dyDescent="0.3">
      <c r="A361" s="5"/>
      <c r="B361" s="5"/>
      <c r="C361" s="5"/>
      <c r="D361" s="5"/>
      <c r="E361" s="7"/>
      <c r="F361" s="5"/>
      <c r="G361" s="5"/>
      <c r="H361" s="7"/>
      <c r="I361" s="5"/>
      <c r="J361" s="5"/>
      <c r="K361" s="118"/>
    </row>
    <row r="362" spans="1:11" x14ac:dyDescent="0.3">
      <c r="A362" s="5"/>
      <c r="B362" s="5"/>
      <c r="C362" s="5"/>
      <c r="D362" s="5"/>
      <c r="E362" s="7"/>
      <c r="F362" s="5"/>
      <c r="G362" s="5"/>
      <c r="H362" s="7"/>
      <c r="I362" s="5"/>
      <c r="J362" s="5"/>
      <c r="K362" s="118"/>
    </row>
    <row r="363" spans="1:11" x14ac:dyDescent="0.3">
      <c r="A363" s="5"/>
      <c r="B363" s="5"/>
      <c r="C363" s="5"/>
      <c r="D363" s="5"/>
      <c r="E363" s="7"/>
      <c r="F363" s="5"/>
      <c r="G363" s="5"/>
      <c r="H363" s="7"/>
      <c r="I363" s="5"/>
      <c r="J363" s="5"/>
      <c r="K363" s="118"/>
    </row>
    <row r="364" spans="1:11" x14ac:dyDescent="0.3">
      <c r="A364" s="5"/>
      <c r="B364" s="5"/>
      <c r="C364" s="5"/>
      <c r="D364" s="5"/>
      <c r="E364" s="7"/>
      <c r="F364" s="5"/>
      <c r="G364" s="5"/>
      <c r="H364" s="7"/>
      <c r="I364" s="5"/>
      <c r="J364" s="5"/>
      <c r="K364" s="118"/>
    </row>
    <row r="365" spans="1:11" x14ac:dyDescent="0.3">
      <c r="A365" s="5"/>
      <c r="B365" s="5"/>
      <c r="C365" s="5"/>
      <c r="D365" s="5"/>
      <c r="E365" s="7"/>
      <c r="F365" s="5"/>
      <c r="G365" s="5"/>
      <c r="H365" s="7"/>
      <c r="I365" s="5"/>
      <c r="J365" s="5"/>
      <c r="K365" s="118"/>
    </row>
    <row r="366" spans="1:11" x14ac:dyDescent="0.3">
      <c r="A366" s="5"/>
      <c r="B366" s="5"/>
      <c r="C366" s="5"/>
      <c r="D366" s="5"/>
      <c r="E366" s="7"/>
      <c r="F366" s="5"/>
      <c r="G366" s="5"/>
      <c r="H366" s="7"/>
      <c r="I366" s="5"/>
      <c r="J366" s="5"/>
      <c r="K366" s="118"/>
    </row>
    <row r="367" spans="1:11" x14ac:dyDescent="0.3">
      <c r="A367" s="5"/>
      <c r="B367" s="5"/>
      <c r="C367" s="5"/>
      <c r="D367" s="5"/>
      <c r="E367" s="7"/>
      <c r="F367" s="5"/>
      <c r="G367" s="5"/>
      <c r="H367" s="7"/>
      <c r="I367" s="5"/>
      <c r="J367" s="5"/>
      <c r="K367" s="118"/>
    </row>
    <row r="368" spans="1:11" x14ac:dyDescent="0.3">
      <c r="A368" s="5"/>
      <c r="B368" s="5"/>
      <c r="C368" s="5"/>
      <c r="D368" s="5"/>
      <c r="E368" s="7"/>
      <c r="F368" s="5"/>
      <c r="G368" s="5"/>
      <c r="H368" s="7"/>
      <c r="I368" s="5"/>
      <c r="J368" s="5"/>
      <c r="K368" s="118"/>
    </row>
    <row r="369" spans="1:11" x14ac:dyDescent="0.3">
      <c r="A369" s="5"/>
      <c r="B369" s="5"/>
      <c r="C369" s="5"/>
      <c r="D369" s="5"/>
      <c r="E369" s="7"/>
      <c r="F369" s="5"/>
      <c r="G369" s="5"/>
      <c r="H369" s="7"/>
      <c r="I369" s="5"/>
      <c r="J369" s="5"/>
      <c r="K369" s="118"/>
    </row>
    <row r="370" spans="1:11" x14ac:dyDescent="0.3">
      <c r="A370" s="5"/>
      <c r="B370" s="5"/>
      <c r="C370" s="5"/>
      <c r="D370" s="5"/>
      <c r="E370" s="7"/>
      <c r="F370" s="5"/>
      <c r="G370" s="5"/>
      <c r="H370" s="7"/>
      <c r="I370" s="5"/>
      <c r="J370" s="5"/>
      <c r="K370" s="118"/>
    </row>
    <row r="371" spans="1:11" x14ac:dyDescent="0.3">
      <c r="A371" s="5"/>
      <c r="B371" s="5"/>
      <c r="C371" s="5"/>
      <c r="D371" s="5"/>
      <c r="E371" s="7"/>
      <c r="F371" s="5"/>
      <c r="G371" s="5"/>
      <c r="H371" s="7"/>
      <c r="I371" s="5"/>
      <c r="J371" s="5"/>
      <c r="K371" s="118"/>
    </row>
    <row r="372" spans="1:11" x14ac:dyDescent="0.3">
      <c r="A372" s="5"/>
      <c r="B372" s="5"/>
      <c r="C372" s="5"/>
      <c r="D372" s="5"/>
      <c r="E372" s="7"/>
      <c r="F372" s="5"/>
      <c r="G372" s="5"/>
      <c r="H372" s="7"/>
      <c r="I372" s="5"/>
      <c r="J372" s="5"/>
      <c r="K372" s="118"/>
    </row>
    <row r="373" spans="1:11" x14ac:dyDescent="0.3">
      <c r="A373" s="5"/>
      <c r="B373" s="5"/>
      <c r="C373" s="5"/>
      <c r="D373" s="5"/>
      <c r="E373" s="7"/>
      <c r="F373" s="5"/>
      <c r="G373" s="5"/>
      <c r="H373" s="7"/>
      <c r="I373" s="5"/>
      <c r="J373" s="5"/>
      <c r="K373" s="118"/>
    </row>
    <row r="374" spans="1:11" x14ac:dyDescent="0.3">
      <c r="A374" s="5"/>
      <c r="B374" s="5"/>
      <c r="C374" s="5"/>
      <c r="D374" s="5"/>
      <c r="E374" s="7"/>
      <c r="F374" s="5"/>
      <c r="G374" s="5"/>
      <c r="H374" s="7"/>
      <c r="I374" s="5"/>
      <c r="J374" s="5"/>
      <c r="K374" s="118"/>
    </row>
    <row r="375" spans="1:11" x14ac:dyDescent="0.3">
      <c r="A375" s="5"/>
      <c r="B375" s="5"/>
      <c r="C375" s="5"/>
      <c r="D375" s="5"/>
      <c r="E375" s="7"/>
      <c r="F375" s="5"/>
      <c r="G375" s="5"/>
      <c r="H375" s="7"/>
      <c r="I375" s="5"/>
      <c r="J375" s="5"/>
      <c r="K375" s="118"/>
    </row>
    <row r="376" spans="1:11" x14ac:dyDescent="0.3">
      <c r="A376" s="5"/>
      <c r="B376" s="5"/>
      <c r="C376" s="5"/>
      <c r="D376" s="5"/>
      <c r="E376" s="7"/>
      <c r="F376" s="5"/>
      <c r="G376" s="5"/>
      <c r="H376" s="7"/>
      <c r="I376" s="5"/>
      <c r="J376" s="5"/>
      <c r="K376" s="118"/>
    </row>
    <row r="377" spans="1:11" x14ac:dyDescent="0.3">
      <c r="A377" s="5"/>
      <c r="B377" s="5"/>
      <c r="C377" s="5"/>
      <c r="D377" s="5"/>
      <c r="E377" s="7"/>
      <c r="F377" s="5"/>
      <c r="G377" s="5"/>
      <c r="H377" s="7"/>
      <c r="I377" s="5"/>
      <c r="J377" s="5"/>
      <c r="K377" s="118"/>
    </row>
    <row r="378" spans="1:11" x14ac:dyDescent="0.3">
      <c r="A378" s="5"/>
      <c r="B378" s="5"/>
      <c r="C378" s="5"/>
      <c r="D378" s="5"/>
      <c r="E378" s="7"/>
      <c r="F378" s="5"/>
      <c r="G378" s="5"/>
      <c r="H378" s="7"/>
      <c r="I378" s="5"/>
      <c r="J378" s="5"/>
      <c r="K378" s="118"/>
    </row>
    <row r="379" spans="1:11" x14ac:dyDescent="0.3">
      <c r="A379" s="5"/>
      <c r="B379" s="5"/>
      <c r="C379" s="5"/>
      <c r="D379" s="5"/>
      <c r="E379" s="7"/>
      <c r="F379" s="5"/>
      <c r="G379" s="5"/>
      <c r="H379" s="7"/>
      <c r="I379" s="5"/>
      <c r="J379" s="5"/>
      <c r="K379" s="118"/>
    </row>
    <row r="380" spans="1:11" x14ac:dyDescent="0.3">
      <c r="A380" s="5"/>
      <c r="B380" s="5"/>
      <c r="C380" s="5"/>
      <c r="D380" s="5"/>
      <c r="E380" s="7"/>
      <c r="F380" s="5"/>
      <c r="G380" s="5"/>
      <c r="H380" s="7"/>
      <c r="I380" s="5"/>
      <c r="J380" s="5"/>
      <c r="K380" s="118"/>
    </row>
    <row r="381" spans="1:11" x14ac:dyDescent="0.3">
      <c r="A381" s="5"/>
      <c r="B381" s="5"/>
      <c r="C381" s="5"/>
      <c r="D381" s="5"/>
      <c r="E381" s="7"/>
      <c r="F381" s="5"/>
      <c r="G381" s="5"/>
      <c r="H381" s="7"/>
      <c r="I381" s="5"/>
      <c r="J381" s="5"/>
      <c r="K381" s="118"/>
    </row>
    <row r="382" spans="1:11" x14ac:dyDescent="0.3">
      <c r="A382" s="5"/>
      <c r="B382" s="5"/>
      <c r="C382" s="5"/>
      <c r="D382" s="5"/>
      <c r="E382" s="7"/>
      <c r="F382" s="5"/>
      <c r="G382" s="5"/>
      <c r="H382" s="7"/>
      <c r="I382" s="5"/>
      <c r="J382" s="5"/>
      <c r="K382" s="118"/>
    </row>
    <row r="383" spans="1:11" x14ac:dyDescent="0.3">
      <c r="A383" s="5"/>
      <c r="B383" s="5"/>
      <c r="C383" s="5"/>
      <c r="D383" s="5"/>
      <c r="E383" s="7"/>
      <c r="F383" s="5"/>
      <c r="G383" s="5"/>
      <c r="H383" s="7"/>
      <c r="I383" s="5"/>
      <c r="J383" s="5"/>
      <c r="K383" s="118"/>
    </row>
    <row r="384" spans="1:11" x14ac:dyDescent="0.3">
      <c r="A384" s="5"/>
      <c r="B384" s="5"/>
      <c r="C384" s="5"/>
      <c r="D384" s="5"/>
      <c r="E384" s="7"/>
      <c r="F384" s="5"/>
      <c r="G384" s="5"/>
      <c r="H384" s="7"/>
      <c r="I384" s="5"/>
      <c r="J384" s="5"/>
      <c r="K384" s="118"/>
    </row>
    <row r="385" spans="1:11" x14ac:dyDescent="0.3">
      <c r="A385" s="5"/>
      <c r="B385" s="5"/>
      <c r="C385" s="5"/>
      <c r="D385" s="5"/>
      <c r="E385" s="7"/>
      <c r="F385" s="5"/>
      <c r="G385" s="5"/>
      <c r="H385" s="7"/>
      <c r="I385" s="5"/>
      <c r="J385" s="5"/>
      <c r="K385" s="118"/>
    </row>
    <row r="386" spans="1:11" x14ac:dyDescent="0.3">
      <c r="A386" s="5"/>
      <c r="B386" s="5"/>
      <c r="C386" s="5"/>
      <c r="D386" s="5"/>
      <c r="E386" s="7"/>
      <c r="F386" s="5"/>
      <c r="G386" s="5"/>
      <c r="H386" s="7"/>
      <c r="I386" s="5"/>
      <c r="J386" s="5"/>
      <c r="K386" s="118"/>
    </row>
    <row r="387" spans="1:11" x14ac:dyDescent="0.3">
      <c r="A387" s="5"/>
      <c r="B387" s="5"/>
      <c r="C387" s="5"/>
      <c r="D387" s="5"/>
      <c r="E387" s="7"/>
      <c r="F387" s="5"/>
      <c r="G387" s="5"/>
      <c r="H387" s="7"/>
      <c r="I387" s="5"/>
      <c r="J387" s="5"/>
      <c r="K387" s="118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0"/>
  <sheetViews>
    <sheetView topLeftCell="A46" workbookViewId="0">
      <selection activeCell="A46" sqref="A1:H1048576"/>
    </sheetView>
  </sheetViews>
  <sheetFormatPr defaultRowHeight="14.4" x14ac:dyDescent="0.3"/>
  <sheetData>
    <row r="1" s="5" customFormat="1" ht="23.25" customHeight="1" x14ac:dyDescent="0.3"/>
    <row r="2" s="5" customFormat="1" ht="15" customHeight="1" x14ac:dyDescent="0.3"/>
    <row r="3" s="5" customFormat="1" ht="15" customHeight="1" x14ac:dyDescent="0.3"/>
    <row r="4" s="5" customFormat="1" ht="15" customHeight="1" x14ac:dyDescent="0.3"/>
    <row r="5" s="5" customFormat="1" ht="15" customHeight="1" x14ac:dyDescent="0.3"/>
    <row r="6" s="5" customFormat="1" ht="15" customHeight="1" x14ac:dyDescent="0.3"/>
    <row r="7" s="5" customFormat="1" ht="15" customHeight="1" x14ac:dyDescent="0.3"/>
    <row r="8" s="5" customFormat="1" ht="15" customHeight="1" x14ac:dyDescent="0.3"/>
    <row r="9" s="5" customFormat="1" ht="23.25" customHeight="1" x14ac:dyDescent="0.3"/>
    <row r="10" s="5" customFormat="1" ht="15" customHeight="1" x14ac:dyDescent="0.3"/>
    <row r="11" s="5" customFormat="1" ht="15" customHeight="1" x14ac:dyDescent="0.3"/>
    <row r="12" s="5" customFormat="1" ht="15" customHeight="1" x14ac:dyDescent="0.3"/>
    <row r="13" s="5" customFormat="1" ht="15" customHeight="1" x14ac:dyDescent="0.3"/>
    <row r="14" s="5" customFormat="1" ht="15" customHeight="1" x14ac:dyDescent="0.3"/>
    <row r="15" s="5" customFormat="1" ht="15" customHeight="1" x14ac:dyDescent="0.3"/>
    <row r="16" s="5" customFormat="1" ht="15" customHeight="1" x14ac:dyDescent="0.3"/>
    <row r="17" s="5" customFormat="1" ht="23.25" customHeight="1" x14ac:dyDescent="0.3"/>
    <row r="18" s="5" customFormat="1" ht="15" customHeight="1" x14ac:dyDescent="0.3"/>
    <row r="19" s="5" customFormat="1" ht="15" customHeight="1" x14ac:dyDescent="0.3"/>
    <row r="20" s="5" customFormat="1" ht="15" customHeight="1" x14ac:dyDescent="0.3"/>
    <row r="21" s="5" customFormat="1" ht="15" customHeight="1" x14ac:dyDescent="0.3"/>
    <row r="22" s="5" customFormat="1" ht="15" customHeight="1" x14ac:dyDescent="0.3"/>
    <row r="23" s="5" customFormat="1" ht="15" customHeight="1" x14ac:dyDescent="0.3"/>
    <row r="24" s="5" customFormat="1" ht="15" customHeight="1" x14ac:dyDescent="0.3"/>
    <row r="25" s="5" customFormat="1" ht="15" customHeight="1" x14ac:dyDescent="0.3"/>
    <row r="26" s="5" customFormat="1" ht="15" customHeight="1" x14ac:dyDescent="0.3"/>
    <row r="27" s="5" customFormat="1" ht="15" customHeight="1" x14ac:dyDescent="0.3"/>
    <row r="28" s="5" customFormat="1" ht="15" customHeight="1" x14ac:dyDescent="0.3"/>
    <row r="29" s="5" customFormat="1" ht="15" customHeight="1" x14ac:dyDescent="0.3"/>
    <row r="30" s="5" customFormat="1" ht="15" customHeight="1" x14ac:dyDescent="0.3"/>
    <row r="31" s="5" customFormat="1" ht="15" customHeight="1" x14ac:dyDescent="0.3"/>
    <row r="32" s="5" customFormat="1" ht="15" customHeight="1" x14ac:dyDescent="0.3"/>
    <row r="33" s="5" customFormat="1" ht="15" customHeight="1" x14ac:dyDescent="0.3"/>
    <row r="34" s="5" customFormat="1" ht="15" customHeight="1" x14ac:dyDescent="0.3"/>
    <row r="35" s="5" customFormat="1" ht="15" customHeight="1" x14ac:dyDescent="0.3"/>
    <row r="36" s="5" customFormat="1" ht="15" customHeight="1" x14ac:dyDescent="0.3"/>
    <row r="37" s="5" customFormat="1" ht="15" customHeight="1" x14ac:dyDescent="0.3"/>
    <row r="38" s="5" customFormat="1" ht="15" customHeight="1" x14ac:dyDescent="0.3"/>
    <row r="39" s="5" customFormat="1" ht="15" customHeight="1" x14ac:dyDescent="0.3"/>
    <row r="40" s="5" customFormat="1" ht="15" customHeight="1" x14ac:dyDescent="0.3"/>
    <row r="41" s="5" customFormat="1" ht="15" customHeight="1" x14ac:dyDescent="0.3"/>
    <row r="42" s="5" customFormat="1" ht="15" customHeight="1" x14ac:dyDescent="0.3"/>
    <row r="43" s="5" customFormat="1" ht="15" customHeight="1" x14ac:dyDescent="0.3"/>
    <row r="44" s="5" customFormat="1" ht="15" customHeight="1" x14ac:dyDescent="0.3"/>
    <row r="45" s="5" customFormat="1" ht="15" customHeight="1" x14ac:dyDescent="0.3"/>
    <row r="46" s="5" customFormat="1" ht="15" customHeight="1" x14ac:dyDescent="0.3"/>
    <row r="47" s="5" customFormat="1" ht="15" customHeight="1" x14ac:dyDescent="0.3"/>
    <row r="48" s="5" customFormat="1" ht="15" customHeight="1" x14ac:dyDescent="0.3"/>
    <row r="49" s="5" customFormat="1" ht="15" customHeight="1" x14ac:dyDescent="0.3"/>
    <row r="50" s="5" customFormat="1" ht="15" customHeight="1" x14ac:dyDescent="0.3"/>
    <row r="51" s="5" customFormat="1" ht="15" customHeight="1" x14ac:dyDescent="0.3"/>
    <row r="52" s="5" customFormat="1" ht="15" customHeight="1" x14ac:dyDescent="0.3"/>
    <row r="53" s="5" customFormat="1" ht="15" customHeight="1" x14ac:dyDescent="0.3"/>
    <row r="54" s="5" customFormat="1" ht="23.25" customHeight="1" x14ac:dyDescent="0.3"/>
    <row r="55" s="5" customFormat="1" ht="15" customHeight="1" x14ac:dyDescent="0.3"/>
    <row r="56" s="5" customFormat="1" ht="15" customHeight="1" x14ac:dyDescent="0.3"/>
    <row r="57" s="5" customFormat="1" ht="15" customHeight="1" x14ac:dyDescent="0.3"/>
    <row r="58" s="5" customFormat="1" ht="15" customHeight="1" x14ac:dyDescent="0.3"/>
    <row r="59" s="5" customFormat="1" ht="15" customHeight="1" x14ac:dyDescent="0.3"/>
    <row r="60" s="5" customFormat="1" ht="15" customHeight="1" x14ac:dyDescent="0.3"/>
    <row r="61" s="5" customFormat="1" ht="15" customHeight="1" x14ac:dyDescent="0.3"/>
    <row r="62" s="5" customFormat="1" ht="15" customHeight="1" x14ac:dyDescent="0.3"/>
    <row r="63" s="5" customFormat="1" ht="15" customHeight="1" x14ac:dyDescent="0.3"/>
    <row r="64" s="5" customFormat="1" ht="15" customHeight="1" x14ac:dyDescent="0.3"/>
    <row r="65" s="5" customFormat="1" ht="15" customHeight="1" x14ac:dyDescent="0.3"/>
    <row r="66" s="5" customFormat="1" ht="23.25" customHeight="1" x14ac:dyDescent="0.3"/>
    <row r="67" s="5" customFormat="1" ht="15" customHeight="1" x14ac:dyDescent="0.3"/>
    <row r="68" s="5" customFormat="1" ht="15" customHeight="1" x14ac:dyDescent="0.3"/>
    <row r="69" s="5" customFormat="1" ht="15" customHeight="1" x14ac:dyDescent="0.3"/>
    <row r="70" s="5" customFormat="1" ht="15" customHeight="1" x14ac:dyDescent="0.3"/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0"/>
  <sheetViews>
    <sheetView workbookViewId="0">
      <selection activeCell="B1" sqref="B1:I1048576"/>
    </sheetView>
  </sheetViews>
  <sheetFormatPr defaultRowHeight="14.4" x14ac:dyDescent="0.3"/>
  <cols>
    <col min="1" max="1" width="6.44140625" customWidth="1"/>
    <col min="2" max="2" width="2.109375" style="5" bestFit="1" customWidth="1"/>
    <col min="3" max="3" width="9.109375" style="5"/>
  </cols>
  <sheetData>
    <row r="1" spans="1:1" x14ac:dyDescent="0.3">
      <c r="A1" s="30"/>
    </row>
    <row r="2" spans="1:1" s="5" customFormat="1" x14ac:dyDescent="0.3">
      <c r="A2" s="30"/>
    </row>
    <row r="3" spans="1:1" ht="15.6" x14ac:dyDescent="0.3">
      <c r="A3" s="31">
        <v>1</v>
      </c>
    </row>
    <row r="4" spans="1:1" ht="15.6" x14ac:dyDescent="0.3">
      <c r="A4" s="31">
        <v>2</v>
      </c>
    </row>
    <row r="5" spans="1:1" ht="15.6" x14ac:dyDescent="0.3">
      <c r="A5" s="31">
        <v>3</v>
      </c>
    </row>
    <row r="6" spans="1:1" ht="15.6" x14ac:dyDescent="0.3">
      <c r="A6" s="31">
        <v>4</v>
      </c>
    </row>
    <row r="7" spans="1:1" ht="15.6" x14ac:dyDescent="0.3">
      <c r="A7" s="31">
        <v>5</v>
      </c>
    </row>
    <row r="8" spans="1:1" ht="15.6" x14ac:dyDescent="0.3">
      <c r="A8" s="31">
        <v>6</v>
      </c>
    </row>
    <row r="9" spans="1:1" ht="15.6" x14ac:dyDescent="0.3">
      <c r="A9" s="31">
        <v>7</v>
      </c>
    </row>
    <row r="10" spans="1:1" s="5" customFormat="1" x14ac:dyDescent="0.3">
      <c r="A10" s="30"/>
    </row>
    <row r="11" spans="1:1" ht="15.6" x14ac:dyDescent="0.3">
      <c r="A11" s="31">
        <v>1</v>
      </c>
    </row>
    <row r="12" spans="1:1" ht="15.6" x14ac:dyDescent="0.3">
      <c r="A12" s="31">
        <v>2</v>
      </c>
    </row>
    <row r="13" spans="1:1" ht="15.6" x14ac:dyDescent="0.3">
      <c r="A13" s="31">
        <v>3</v>
      </c>
    </row>
    <row r="14" spans="1:1" ht="15.6" x14ac:dyDescent="0.3">
      <c r="A14" s="31">
        <v>4</v>
      </c>
    </row>
    <row r="15" spans="1:1" ht="15.6" x14ac:dyDescent="0.3">
      <c r="A15" s="31">
        <v>5</v>
      </c>
    </row>
    <row r="16" spans="1:1" ht="15.6" x14ac:dyDescent="0.3">
      <c r="A16" s="31">
        <v>6</v>
      </c>
    </row>
    <row r="17" spans="1:6" s="5" customFormat="1" x14ac:dyDescent="0.3">
      <c r="A17" s="30"/>
    </row>
    <row r="18" spans="1:6" ht="15.6" x14ac:dyDescent="0.3">
      <c r="A18" s="31">
        <v>1</v>
      </c>
    </row>
    <row r="19" spans="1:6" ht="15.6" x14ac:dyDescent="0.3">
      <c r="A19" s="31">
        <v>2</v>
      </c>
      <c r="B19" s="32" t="s">
        <v>91</v>
      </c>
    </row>
    <row r="20" spans="1:6" ht="15.6" x14ac:dyDescent="0.3">
      <c r="A20" s="31">
        <v>3</v>
      </c>
      <c r="B20" s="32" t="s">
        <v>91</v>
      </c>
    </row>
    <row r="21" spans="1:6" ht="15.6" x14ac:dyDescent="0.3">
      <c r="A21" s="31">
        <v>4</v>
      </c>
    </row>
    <row r="22" spans="1:6" ht="15.6" x14ac:dyDescent="0.3">
      <c r="A22" s="31">
        <v>5</v>
      </c>
    </row>
    <row r="23" spans="1:6" ht="15.6" x14ac:dyDescent="0.3">
      <c r="A23" s="31">
        <v>6</v>
      </c>
    </row>
    <row r="24" spans="1:6" ht="15.6" x14ac:dyDescent="0.3">
      <c r="A24" s="31">
        <v>7</v>
      </c>
    </row>
    <row r="25" spans="1:6" ht="15.6" x14ac:dyDescent="0.3">
      <c r="A25" s="31">
        <v>8</v>
      </c>
    </row>
    <row r="26" spans="1:6" ht="15.6" x14ac:dyDescent="0.3">
      <c r="A26" s="31">
        <v>9</v>
      </c>
    </row>
    <row r="27" spans="1:6" ht="15.6" x14ac:dyDescent="0.3">
      <c r="A27" s="31">
        <v>10</v>
      </c>
    </row>
    <row r="28" spans="1:6" ht="15.6" x14ac:dyDescent="0.3">
      <c r="A28" s="31">
        <v>11</v>
      </c>
    </row>
    <row r="29" spans="1:6" ht="15.6" x14ac:dyDescent="0.3">
      <c r="A29" s="31">
        <v>12</v>
      </c>
      <c r="C29" s="33"/>
      <c r="F29" t="e">
        <f>MAX(#REF!)</f>
        <v>#REF!</v>
      </c>
    </row>
    <row r="30" spans="1:6" ht="15.6" x14ac:dyDescent="0.3">
      <c r="A30" s="31">
        <v>13</v>
      </c>
    </row>
    <row r="31" spans="1:6" ht="15.6" x14ac:dyDescent="0.3">
      <c r="A31" s="31">
        <v>14</v>
      </c>
    </row>
    <row r="32" spans="1:6" ht="15.6" x14ac:dyDescent="0.3">
      <c r="A32" s="31">
        <v>15</v>
      </c>
    </row>
    <row r="33" spans="1:1" ht="15.6" x14ac:dyDescent="0.3">
      <c r="A33" s="31">
        <v>16</v>
      </c>
    </row>
    <row r="34" spans="1:1" ht="15.6" x14ac:dyDescent="0.3">
      <c r="A34" s="31">
        <v>17</v>
      </c>
    </row>
    <row r="35" spans="1:1" ht="15.6" x14ac:dyDescent="0.3">
      <c r="A35" s="31">
        <v>18</v>
      </c>
    </row>
    <row r="36" spans="1:1" ht="15.6" x14ac:dyDescent="0.3">
      <c r="A36" s="31">
        <v>19</v>
      </c>
    </row>
    <row r="37" spans="1:1" ht="15.6" x14ac:dyDescent="0.3">
      <c r="A37" s="31">
        <v>20</v>
      </c>
    </row>
    <row r="38" spans="1:1" ht="15.6" x14ac:dyDescent="0.3">
      <c r="A38" s="31">
        <v>21</v>
      </c>
    </row>
    <row r="39" spans="1:1" ht="15.6" x14ac:dyDescent="0.3">
      <c r="A39" s="31">
        <v>22</v>
      </c>
    </row>
    <row r="40" spans="1:1" ht="15.6" x14ac:dyDescent="0.3">
      <c r="A40" s="31">
        <v>23</v>
      </c>
    </row>
    <row r="41" spans="1:1" ht="15.6" x14ac:dyDescent="0.3">
      <c r="A41" s="31">
        <v>24</v>
      </c>
    </row>
    <row r="42" spans="1:1" ht="15.6" x14ac:dyDescent="0.3">
      <c r="A42" s="31">
        <v>25</v>
      </c>
    </row>
    <row r="43" spans="1:1" s="5" customFormat="1" x14ac:dyDescent="0.3">
      <c r="A43" s="30"/>
    </row>
    <row r="44" spans="1:1" ht="15.6" x14ac:dyDescent="0.3">
      <c r="A44" s="31">
        <v>1</v>
      </c>
    </row>
    <row r="45" spans="1:1" ht="15.6" x14ac:dyDescent="0.3">
      <c r="A45" s="31">
        <v>2</v>
      </c>
    </row>
    <row r="46" spans="1:1" ht="15.6" x14ac:dyDescent="0.3">
      <c r="A46" s="31">
        <v>3</v>
      </c>
    </row>
    <row r="47" spans="1:1" s="5" customFormat="1" x14ac:dyDescent="0.3">
      <c r="A47" s="30"/>
    </row>
    <row r="48" spans="1:1" ht="15.6" x14ac:dyDescent="0.3">
      <c r="A48" s="31">
        <v>1</v>
      </c>
    </row>
    <row r="49" spans="1:1" ht="15.6" x14ac:dyDescent="0.3">
      <c r="A49" s="31">
        <v>2</v>
      </c>
    </row>
    <row r="50" spans="1:1" x14ac:dyDescent="0.3">
      <c r="A50" s="2"/>
    </row>
  </sheetData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"/>
  <sheetViews>
    <sheetView topLeftCell="A25" workbookViewId="0">
      <selection activeCell="L49" sqref="L49"/>
    </sheetView>
  </sheetViews>
  <sheetFormatPr defaultRowHeight="14.4" x14ac:dyDescent="0.3"/>
  <sheetData>
    <row r="2" s="4" customFormat="1" x14ac:dyDescent="0.3"/>
  </sheetData>
  <pageMargins left="0.7" right="0.7" top="0.78740157499999996" bottom="0.78740157499999996" header="0.3" footer="0.3"/>
  <pageSetup paperSize="9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Celkem</vt:lpstr>
      <vt:lpstr>Družstva</vt:lpstr>
      <vt:lpstr>Skalice 13.-14.4.2019</vt:lpstr>
      <vt:lpstr>Vojtěchov</vt:lpstr>
      <vt:lpstr>Lipová</vt:lpstr>
      <vt:lpstr>Petrušov</vt:lpstr>
      <vt:lpstr>Bohumín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P809420</dc:creator>
  <cp:lastModifiedBy>king</cp:lastModifiedBy>
  <cp:lastPrinted>2017-10-03T16:02:41Z</cp:lastPrinted>
  <dcterms:created xsi:type="dcterms:W3CDTF">2016-08-10T07:36:34Z</dcterms:created>
  <dcterms:modified xsi:type="dcterms:W3CDTF">2019-05-01T05:18:25Z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